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4"/>
  </bookViews>
  <sheets>
    <sheet name="Лист1" sheetId="1" r:id="rId1"/>
    <sheet name="Гагаринский Субботник" sheetId="2" r:id="rId2"/>
    <sheet name="на 11.04  " sheetId="3" r:id="rId3"/>
    <sheet name="15.04" sheetId="4" r:id="rId4"/>
    <sheet name="месячник" sheetId="5" r:id="rId5"/>
  </sheets>
  <definedNames/>
  <calcPr fullCalcOnLoad="1"/>
</workbook>
</file>

<file path=xl/sharedStrings.xml><?xml version="1.0" encoding="utf-8"?>
<sst xmlns="http://schemas.openxmlformats.org/spreadsheetml/2006/main" count="770" uniqueCount="75">
  <si>
    <t>И Н Ф О Р М А Ц И Я</t>
  </si>
  <si>
    <t>№ п/п</t>
  </si>
  <si>
    <t>Мероприятия</t>
  </si>
  <si>
    <t>Ед.изм.</t>
  </si>
  <si>
    <t>Железнодорожный</t>
  </si>
  <si>
    <t>Кировс  кий</t>
  </si>
  <si>
    <t>Красног  линский</t>
  </si>
  <si>
    <t>Куйбышевский</t>
  </si>
  <si>
    <t>Ленинс  кий</t>
  </si>
  <si>
    <t>Октябрь   ский</t>
  </si>
  <si>
    <t>Промыш ленный</t>
  </si>
  <si>
    <t>Самарс  кий</t>
  </si>
  <si>
    <t>Советс  кий</t>
  </si>
  <si>
    <t>Всего</t>
  </si>
  <si>
    <t>Количество участников</t>
  </si>
  <si>
    <t>план</t>
  </si>
  <si>
    <t>чел</t>
  </si>
  <si>
    <t>факт</t>
  </si>
  <si>
    <t>% выпол</t>
  </si>
  <si>
    <t>Убираемая территория</t>
  </si>
  <si>
    <t>тыс.м2</t>
  </si>
  <si>
    <t>Автотранспорт</t>
  </si>
  <si>
    <t>маш</t>
  </si>
  <si>
    <t>Вывоз мусора</t>
  </si>
  <si>
    <t>м3</t>
  </si>
  <si>
    <t>Вскапывание газонов</t>
  </si>
  <si>
    <t>Окапывание деревьев</t>
  </si>
  <si>
    <t>шт</t>
  </si>
  <si>
    <t>Побелка деревьев</t>
  </si>
  <si>
    <t>Очистка бордюров</t>
  </si>
  <si>
    <t>тыс.пм</t>
  </si>
  <si>
    <t>Ремонт  и покраска урн</t>
  </si>
  <si>
    <t>Применяемый инвентарь: всего</t>
  </si>
  <si>
    <t>в т.ч. Лопаты совковые</t>
  </si>
  <si>
    <t>Грабли</t>
  </si>
  <si>
    <t>Метла</t>
  </si>
  <si>
    <t>Ломы</t>
  </si>
  <si>
    <t>Носилки</t>
  </si>
  <si>
    <t>Мешки</t>
  </si>
  <si>
    <t>Бочков В.И.</t>
  </si>
  <si>
    <t>Обрезка деревьев</t>
  </si>
  <si>
    <t>Обрезка кустарников</t>
  </si>
  <si>
    <t>Посадка деревьев (при выделении посад. материала)</t>
  </si>
  <si>
    <t>Посадка кустарников (при выделении посад. материала)</t>
  </si>
  <si>
    <t>Лопаты штыковые</t>
  </si>
  <si>
    <t>Михайлина</t>
  </si>
  <si>
    <t xml:space="preserve">Руководитель управления </t>
  </si>
  <si>
    <t>ресурсного обеспечения</t>
  </si>
  <si>
    <t>Департамента образования</t>
  </si>
  <si>
    <t>Убираемая территория (вторичная уборка)</t>
  </si>
  <si>
    <t>по  проведению  субботника  24.04.2010 г. по благоустройству, озеленению и улучшению санитарного состояния территорий учреждений образования</t>
  </si>
  <si>
    <t>Ерохина</t>
  </si>
  <si>
    <t>995-08-32</t>
  </si>
  <si>
    <t>-</t>
  </si>
  <si>
    <t>Руководитель Департамента образования</t>
  </si>
  <si>
    <t>Администрации городского округа Самара</t>
  </si>
  <si>
    <t>Н.Б. Колесникова</t>
  </si>
  <si>
    <t>по  проведению  месячника  по  благоустройству  территорий  учреждений  образования  на  11.04.2011 г.</t>
  </si>
  <si>
    <t xml:space="preserve">тыс.м.п </t>
  </si>
  <si>
    <t>В.И. Бочков</t>
  </si>
  <si>
    <t>по  проведению Гагаринского субботника  по  благоустройству  территорий  учреждений  образования  на  16.04.2011 г.</t>
  </si>
  <si>
    <t xml:space="preserve">по  проведению  месячника  по  благоустройству  территорий  учреждений  образования  на  15.04.2011 г. </t>
  </si>
  <si>
    <t xml:space="preserve">Заместитель Руководителя управления Департамента образования </t>
  </si>
  <si>
    <t>Руководитель ОУ</t>
  </si>
  <si>
    <t xml:space="preserve">Ворошение снега </t>
  </si>
  <si>
    <t>кв.м2</t>
  </si>
  <si>
    <t>М.П.</t>
  </si>
  <si>
    <t>Итого за месяц</t>
  </si>
  <si>
    <t>Приложение 1</t>
  </si>
  <si>
    <t>План мероприятий по проведению месячника по благоустройству с 1 по 30 апреля 2016г.</t>
  </si>
  <si>
    <t>СУББОТНИК 23.04.2016</t>
  </si>
  <si>
    <t>Гагаринский субботник 16.04.2016</t>
  </si>
  <si>
    <t>0.1</t>
  </si>
  <si>
    <t>0,01</t>
  </si>
  <si>
    <t>0.01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</si>
</sst>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1" fontId="0" fillId="32" borderId="15" xfId="0" applyNumberFormat="1" applyFill="1" applyBorder="1" applyAlignment="1">
      <alignment horizontal="center" vertical="center"/>
    </xf>
    <xf numFmtId="0" fontId="0" fillId="32" borderId="13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5" fillId="32" borderId="28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173" fontId="0" fillId="32" borderId="15" xfId="0" applyNumberFormat="1" applyFill="1" applyBorder="1" applyAlignment="1">
      <alignment horizontal="center" vertical="center"/>
    </xf>
    <xf numFmtId="173" fontId="0" fillId="32" borderId="13" xfId="0" applyNumberFormat="1" applyFill="1" applyBorder="1" applyAlignment="1">
      <alignment horizontal="center"/>
    </xf>
    <xf numFmtId="0" fontId="0" fillId="32" borderId="15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1" fontId="0" fillId="32" borderId="13" xfId="0" applyNumberFormat="1" applyFill="1" applyBorder="1" applyAlignment="1">
      <alignment horizontal="center"/>
    </xf>
    <xf numFmtId="1" fontId="0" fillId="32" borderId="13" xfId="0" applyNumberFormat="1" applyFill="1" applyBorder="1" applyAlignment="1">
      <alignment horizontal="center" vertical="center"/>
    </xf>
    <xf numFmtId="173" fontId="0" fillId="32" borderId="13" xfId="0" applyNumberForma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2" fontId="0" fillId="32" borderId="13" xfId="0" applyNumberFormat="1" applyFill="1" applyBorder="1" applyAlignment="1">
      <alignment horizontal="center"/>
    </xf>
    <xf numFmtId="2" fontId="0" fillId="32" borderId="1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73" fontId="0" fillId="3" borderId="15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3" fontId="0" fillId="3" borderId="13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3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73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textRotation="90"/>
    </xf>
    <xf numFmtId="0" fontId="7" fillId="0" borderId="34" xfId="0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8" fillId="33" borderId="28" xfId="0" applyNumberFormat="1" applyFont="1" applyFill="1" applyBorder="1" applyAlignment="1">
      <alignment horizontal="center" vertical="center" textRotation="90" wrapText="1"/>
    </xf>
    <xf numFmtId="14" fontId="8" fillId="34" borderId="28" xfId="0" applyNumberFormat="1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0" fontId="9" fillId="34" borderId="16" xfId="0" applyFont="1" applyFill="1" applyBorder="1" applyAlignment="1">
      <alignment wrapText="1"/>
    </xf>
    <xf numFmtId="173" fontId="9" fillId="34" borderId="16" xfId="0" applyNumberFormat="1" applyFont="1" applyFill="1" applyBorder="1" applyAlignment="1">
      <alignment wrapText="1"/>
    </xf>
    <xf numFmtId="0" fontId="9" fillId="34" borderId="36" xfId="0" applyFont="1" applyFill="1" applyBorder="1" applyAlignment="1">
      <alignment wrapText="1"/>
    </xf>
    <xf numFmtId="0" fontId="9" fillId="34" borderId="25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34" borderId="29" xfId="0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9.421875" style="0" customWidth="1"/>
    <col min="4" max="4" width="10.140625" style="32" customWidth="1"/>
    <col min="5" max="5" width="8.00390625" style="32" customWidth="1"/>
    <col min="6" max="6" width="8.57421875" style="32" customWidth="1"/>
    <col min="7" max="7" width="9.421875" style="0" customWidth="1"/>
    <col min="10" max="10" width="9.7109375" style="0" customWidth="1"/>
    <col min="12" max="12" width="9.140625" style="32" customWidth="1"/>
    <col min="13" max="13" width="10.00390625" style="4" customWidth="1"/>
  </cols>
  <sheetData>
    <row r="1" spans="1:13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31.5" customHeight="1">
      <c r="A2" s="173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ht="8.25" customHeight="1" thickBot="1"/>
    <row r="4" spans="1:13" ht="26.25" thickBot="1">
      <c r="A4" s="5" t="s">
        <v>1</v>
      </c>
      <c r="B4" s="18" t="s">
        <v>2</v>
      </c>
      <c r="C4" s="18" t="s">
        <v>3</v>
      </c>
      <c r="D4" s="33" t="s">
        <v>4</v>
      </c>
      <c r="E4" s="33" t="s">
        <v>5</v>
      </c>
      <c r="F4" s="33" t="s">
        <v>6</v>
      </c>
      <c r="G4" s="29" t="s">
        <v>7</v>
      </c>
      <c r="H4" s="29" t="s">
        <v>8</v>
      </c>
      <c r="I4" s="30" t="s">
        <v>9</v>
      </c>
      <c r="J4" s="30" t="s">
        <v>10</v>
      </c>
      <c r="K4" s="29" t="s">
        <v>11</v>
      </c>
      <c r="L4" s="33" t="s">
        <v>12</v>
      </c>
      <c r="M4" s="31" t="s">
        <v>13</v>
      </c>
    </row>
    <row r="5" spans="1:13" ht="13.5" thickBot="1">
      <c r="A5" s="38">
        <v>1</v>
      </c>
      <c r="B5" s="39" t="s">
        <v>14</v>
      </c>
      <c r="C5" s="7" t="s">
        <v>16</v>
      </c>
      <c r="D5" s="41">
        <f>2015+3845</f>
        <v>5860</v>
      </c>
      <c r="E5" s="43">
        <v>8390</v>
      </c>
      <c r="F5" s="43">
        <f>190+4700</f>
        <v>4890</v>
      </c>
      <c r="G5" s="44">
        <v>4700</v>
      </c>
      <c r="H5" s="44">
        <v>3063</v>
      </c>
      <c r="I5" s="44">
        <v>5200</v>
      </c>
      <c r="J5" s="44">
        <f>200+14000</f>
        <v>14200</v>
      </c>
      <c r="K5" s="44">
        <v>1835</v>
      </c>
      <c r="L5" s="43">
        <f>3850+7880</f>
        <v>11730</v>
      </c>
      <c r="M5" s="8">
        <f aca="true" t="shared" si="0" ref="M5:M18">SUM(D5:L5)</f>
        <v>59868</v>
      </c>
    </row>
    <row r="6" spans="1:13" ht="26.25" thickBot="1">
      <c r="A6" s="38">
        <v>2</v>
      </c>
      <c r="B6" s="40" t="s">
        <v>49</v>
      </c>
      <c r="C6" s="7" t="s">
        <v>20</v>
      </c>
      <c r="D6" s="41">
        <v>210</v>
      </c>
      <c r="E6" s="41">
        <v>253.3</v>
      </c>
      <c r="F6" s="41">
        <v>210</v>
      </c>
      <c r="G6" s="7">
        <v>100</v>
      </c>
      <c r="H6" s="7">
        <v>7.65</v>
      </c>
      <c r="I6" s="7">
        <v>8.1</v>
      </c>
      <c r="J6" s="7">
        <v>45</v>
      </c>
      <c r="K6" s="7">
        <v>7.78</v>
      </c>
      <c r="L6" s="41">
        <v>420</v>
      </c>
      <c r="M6" s="42">
        <f t="shared" si="0"/>
        <v>1261.83</v>
      </c>
    </row>
    <row r="7" spans="1:13" ht="13.5" thickBot="1">
      <c r="A7" s="38">
        <v>3</v>
      </c>
      <c r="B7" s="39" t="s">
        <v>21</v>
      </c>
      <c r="C7" s="7" t="s">
        <v>22</v>
      </c>
      <c r="D7" s="41">
        <v>3</v>
      </c>
      <c r="E7" s="43">
        <v>3</v>
      </c>
      <c r="F7" s="43">
        <v>0</v>
      </c>
      <c r="G7" s="44">
        <v>6</v>
      </c>
      <c r="H7" s="44">
        <v>3</v>
      </c>
      <c r="I7" s="44">
        <v>10</v>
      </c>
      <c r="J7" s="44">
        <v>6</v>
      </c>
      <c r="K7" s="44">
        <v>0</v>
      </c>
      <c r="L7" s="43">
        <v>5</v>
      </c>
      <c r="M7" s="45">
        <f t="shared" si="0"/>
        <v>36</v>
      </c>
    </row>
    <row r="8" spans="1:13" ht="13.5" thickBot="1">
      <c r="A8" s="38">
        <v>4</v>
      </c>
      <c r="B8" s="39" t="s">
        <v>23</v>
      </c>
      <c r="C8" s="7" t="s">
        <v>24</v>
      </c>
      <c r="D8" s="41">
        <v>24</v>
      </c>
      <c r="E8" s="43">
        <v>0</v>
      </c>
      <c r="F8" s="43">
        <v>0</v>
      </c>
      <c r="G8" s="44">
        <v>48</v>
      </c>
      <c r="H8" s="44">
        <v>24</v>
      </c>
      <c r="I8" s="44">
        <v>40</v>
      </c>
      <c r="J8" s="44">
        <v>45</v>
      </c>
      <c r="K8" s="44">
        <v>40.25</v>
      </c>
      <c r="L8" s="43">
        <v>40</v>
      </c>
      <c r="M8" s="45">
        <f t="shared" si="0"/>
        <v>261.25</v>
      </c>
    </row>
    <row r="9" spans="1:13" ht="13.5" thickBot="1">
      <c r="A9" s="38">
        <v>5</v>
      </c>
      <c r="B9" s="39" t="s">
        <v>25</v>
      </c>
      <c r="C9" s="7" t="s">
        <v>20</v>
      </c>
      <c r="D9" s="41">
        <v>3</v>
      </c>
      <c r="E9" s="43">
        <v>3</v>
      </c>
      <c r="F9" s="43">
        <v>2.1</v>
      </c>
      <c r="G9" s="44">
        <v>2</v>
      </c>
      <c r="H9" s="44">
        <v>0.5</v>
      </c>
      <c r="I9" s="44">
        <v>0.3</v>
      </c>
      <c r="J9" s="44">
        <v>7.7</v>
      </c>
      <c r="K9" s="44">
        <v>0.2</v>
      </c>
      <c r="L9" s="43">
        <v>2</v>
      </c>
      <c r="M9" s="45">
        <f t="shared" si="0"/>
        <v>20.8</v>
      </c>
    </row>
    <row r="10" spans="1:13" ht="13.5" thickBot="1">
      <c r="A10" s="38">
        <v>6</v>
      </c>
      <c r="B10" s="39" t="s">
        <v>26</v>
      </c>
      <c r="C10" s="7" t="s">
        <v>27</v>
      </c>
      <c r="D10" s="41">
        <v>286</v>
      </c>
      <c r="E10" s="43">
        <v>1000</v>
      </c>
      <c r="F10" s="43">
        <v>420</v>
      </c>
      <c r="G10" s="44">
        <v>216</v>
      </c>
      <c r="H10" s="44">
        <v>6</v>
      </c>
      <c r="I10" s="44">
        <v>180</v>
      </c>
      <c r="J10" s="44">
        <v>800</v>
      </c>
      <c r="K10" s="44">
        <v>27</v>
      </c>
      <c r="L10" s="43">
        <v>1050</v>
      </c>
      <c r="M10" s="45">
        <f t="shared" si="0"/>
        <v>3985</v>
      </c>
    </row>
    <row r="11" spans="1:13" ht="13.5" thickBot="1">
      <c r="A11" s="38">
        <v>7</v>
      </c>
      <c r="B11" s="39" t="s">
        <v>28</v>
      </c>
      <c r="C11" s="7" t="s">
        <v>27</v>
      </c>
      <c r="D11" s="41">
        <v>286</v>
      </c>
      <c r="E11" s="43">
        <v>1000</v>
      </c>
      <c r="F11" s="43">
        <v>540</v>
      </c>
      <c r="G11" s="44">
        <v>216</v>
      </c>
      <c r="H11" s="44">
        <v>6</v>
      </c>
      <c r="I11" s="44">
        <v>92</v>
      </c>
      <c r="J11" s="44">
        <v>800</v>
      </c>
      <c r="K11" s="44">
        <v>27</v>
      </c>
      <c r="L11" s="43">
        <v>210</v>
      </c>
      <c r="M11" s="45">
        <f t="shared" si="0"/>
        <v>3177</v>
      </c>
    </row>
    <row r="12" spans="1:13" ht="13.5" thickBot="1">
      <c r="A12" s="38">
        <v>8</v>
      </c>
      <c r="B12" s="39" t="s">
        <v>40</v>
      </c>
      <c r="C12" s="7" t="s">
        <v>27</v>
      </c>
      <c r="D12" s="41">
        <v>145</v>
      </c>
      <c r="E12" s="43">
        <v>0</v>
      </c>
      <c r="F12" s="43">
        <v>65</v>
      </c>
      <c r="G12" s="44">
        <v>0</v>
      </c>
      <c r="H12" s="44">
        <v>0</v>
      </c>
      <c r="I12" s="44">
        <v>10</v>
      </c>
      <c r="J12" s="44">
        <v>50</v>
      </c>
      <c r="K12" s="44">
        <v>0</v>
      </c>
      <c r="L12" s="43">
        <v>210</v>
      </c>
      <c r="M12" s="45">
        <f t="shared" si="0"/>
        <v>480</v>
      </c>
    </row>
    <row r="13" spans="1:13" ht="13.5" thickBot="1">
      <c r="A13" s="38">
        <v>9</v>
      </c>
      <c r="B13" s="39" t="s">
        <v>41</v>
      </c>
      <c r="C13" s="7" t="s">
        <v>27</v>
      </c>
      <c r="D13" s="41">
        <v>64</v>
      </c>
      <c r="E13" s="43">
        <v>0</v>
      </c>
      <c r="F13" s="43">
        <v>160</v>
      </c>
      <c r="G13" s="44">
        <v>0</v>
      </c>
      <c r="H13" s="44">
        <v>0</v>
      </c>
      <c r="I13" s="44">
        <v>30</v>
      </c>
      <c r="J13" s="44">
        <v>85</v>
      </c>
      <c r="K13" s="44">
        <v>0</v>
      </c>
      <c r="L13" s="43">
        <v>120</v>
      </c>
      <c r="M13" s="45">
        <f t="shared" si="0"/>
        <v>459</v>
      </c>
    </row>
    <row r="14" spans="1:13" ht="39" thickBot="1">
      <c r="A14" s="38">
        <v>10</v>
      </c>
      <c r="B14" s="40" t="s">
        <v>42</v>
      </c>
      <c r="C14" s="7" t="s">
        <v>27</v>
      </c>
      <c r="D14" s="41">
        <v>38</v>
      </c>
      <c r="E14" s="41">
        <v>0</v>
      </c>
      <c r="F14" s="41"/>
      <c r="G14" s="7">
        <v>0</v>
      </c>
      <c r="H14" s="7">
        <v>0</v>
      </c>
      <c r="I14" s="7">
        <v>5</v>
      </c>
      <c r="J14" s="7">
        <v>15</v>
      </c>
      <c r="K14" s="7">
        <v>0</v>
      </c>
      <c r="L14" s="41">
        <v>40</v>
      </c>
      <c r="M14" s="42">
        <f t="shared" si="0"/>
        <v>98</v>
      </c>
    </row>
    <row r="15" spans="1:13" ht="39" thickBot="1">
      <c r="A15" s="38">
        <v>11</v>
      </c>
      <c r="B15" s="40" t="s">
        <v>43</v>
      </c>
      <c r="C15" s="7" t="s">
        <v>27</v>
      </c>
      <c r="D15" s="41">
        <v>25</v>
      </c>
      <c r="E15" s="41">
        <v>0</v>
      </c>
      <c r="F15" s="41"/>
      <c r="G15" s="7">
        <v>10</v>
      </c>
      <c r="H15" s="7">
        <v>0</v>
      </c>
      <c r="I15" s="7">
        <v>70</v>
      </c>
      <c r="J15" s="7">
        <v>25</v>
      </c>
      <c r="K15" s="7">
        <v>0</v>
      </c>
      <c r="L15" s="41">
        <v>35</v>
      </c>
      <c r="M15" s="42">
        <f t="shared" si="0"/>
        <v>165</v>
      </c>
    </row>
    <row r="16" spans="1:13" ht="13.5" thickBot="1">
      <c r="A16" s="38">
        <v>12</v>
      </c>
      <c r="B16" s="39" t="s">
        <v>29</v>
      </c>
      <c r="C16" s="7" t="s">
        <v>30</v>
      </c>
      <c r="D16" s="41">
        <v>0</v>
      </c>
      <c r="E16" s="43">
        <v>6.5</v>
      </c>
      <c r="F16" s="43">
        <v>1.6</v>
      </c>
      <c r="G16" s="44">
        <v>0</v>
      </c>
      <c r="H16" s="44">
        <v>0</v>
      </c>
      <c r="I16" s="44">
        <v>1.8</v>
      </c>
      <c r="J16" s="44">
        <v>5.5</v>
      </c>
      <c r="K16" s="44">
        <v>0</v>
      </c>
      <c r="L16" s="43">
        <v>0</v>
      </c>
      <c r="M16" s="45">
        <f t="shared" si="0"/>
        <v>15.4</v>
      </c>
    </row>
    <row r="17" spans="1:13" ht="13.5" thickBot="1">
      <c r="A17" s="38">
        <v>13</v>
      </c>
      <c r="B17" s="39" t="s">
        <v>31</v>
      </c>
      <c r="C17" s="7" t="s">
        <v>27</v>
      </c>
      <c r="D17" s="41">
        <v>15</v>
      </c>
      <c r="E17" s="43">
        <v>110</v>
      </c>
      <c r="F17" s="43">
        <v>20</v>
      </c>
      <c r="G17" s="44">
        <v>0</v>
      </c>
      <c r="H17" s="44">
        <v>0</v>
      </c>
      <c r="I17" s="44">
        <v>2</v>
      </c>
      <c r="J17" s="44">
        <v>18</v>
      </c>
      <c r="K17" s="44">
        <v>0</v>
      </c>
      <c r="L17" s="43">
        <v>18</v>
      </c>
      <c r="M17" s="45">
        <f t="shared" si="0"/>
        <v>183</v>
      </c>
    </row>
    <row r="18" spans="1:13" ht="12.75" customHeight="1">
      <c r="A18" s="168">
        <v>14</v>
      </c>
      <c r="B18" s="170" t="s">
        <v>32</v>
      </c>
      <c r="C18" s="18" t="s">
        <v>27</v>
      </c>
      <c r="D18" s="46">
        <f aca="true" t="shared" si="1" ref="D18:L18">D20+D21+D22+D23+D24+D25+D26</f>
        <v>12519</v>
      </c>
      <c r="E18" s="46">
        <f t="shared" si="1"/>
        <v>982</v>
      </c>
      <c r="F18" s="46">
        <f t="shared" si="1"/>
        <v>1621</v>
      </c>
      <c r="G18" s="18">
        <f t="shared" si="1"/>
        <v>2400</v>
      </c>
      <c r="H18" s="47">
        <f t="shared" si="1"/>
        <v>1396</v>
      </c>
      <c r="I18" s="18">
        <f t="shared" si="1"/>
        <v>1333</v>
      </c>
      <c r="J18" s="18">
        <f t="shared" si="1"/>
        <v>9355</v>
      </c>
      <c r="K18" s="18">
        <f t="shared" si="1"/>
        <v>568</v>
      </c>
      <c r="L18" s="46">
        <f t="shared" si="1"/>
        <v>13864</v>
      </c>
      <c r="M18" s="48">
        <f t="shared" si="0"/>
        <v>44038</v>
      </c>
    </row>
    <row r="19" spans="1:13" ht="13.5" thickBot="1">
      <c r="A19" s="169"/>
      <c r="B19" s="171"/>
      <c r="C19" s="21"/>
      <c r="D19" s="49"/>
      <c r="E19" s="50"/>
      <c r="F19" s="49"/>
      <c r="G19" s="21"/>
      <c r="H19" s="51"/>
      <c r="I19" s="21"/>
      <c r="J19" s="51"/>
      <c r="K19" s="21"/>
      <c r="L19" s="49"/>
      <c r="M19" s="52"/>
    </row>
    <row r="20" spans="1:13" ht="12.75">
      <c r="A20" s="23"/>
      <c r="B20" s="24" t="s">
        <v>33</v>
      </c>
      <c r="C20" s="25" t="s">
        <v>27</v>
      </c>
      <c r="D20" s="53">
        <v>2562</v>
      </c>
      <c r="E20" s="54">
        <v>132</v>
      </c>
      <c r="F20" s="54">
        <v>24</v>
      </c>
      <c r="G20" s="55">
        <v>302</v>
      </c>
      <c r="H20" s="55">
        <v>200</v>
      </c>
      <c r="I20" s="55">
        <v>165</v>
      </c>
      <c r="J20" s="55">
        <v>145</v>
      </c>
      <c r="K20" s="55">
        <v>132</v>
      </c>
      <c r="L20" s="54">
        <v>1744</v>
      </c>
      <c r="M20" s="56">
        <f aca="true" t="shared" si="2" ref="M20:M26">SUM(D20:L20)</f>
        <v>5406</v>
      </c>
    </row>
    <row r="21" spans="1:13" ht="12.75">
      <c r="A21" s="27"/>
      <c r="B21" s="9" t="s">
        <v>44</v>
      </c>
      <c r="C21" s="10" t="s">
        <v>27</v>
      </c>
      <c r="D21" s="57">
        <v>2135</v>
      </c>
      <c r="E21" s="58">
        <v>198</v>
      </c>
      <c r="F21" s="58">
        <v>52</v>
      </c>
      <c r="G21" s="59">
        <v>363</v>
      </c>
      <c r="H21" s="59">
        <v>218</v>
      </c>
      <c r="I21" s="59">
        <v>247</v>
      </c>
      <c r="J21" s="59">
        <v>630</v>
      </c>
      <c r="K21" s="59">
        <v>140</v>
      </c>
      <c r="L21" s="58">
        <v>1112</v>
      </c>
      <c r="M21" s="60">
        <f t="shared" si="2"/>
        <v>5095</v>
      </c>
    </row>
    <row r="22" spans="1:13" ht="12.75">
      <c r="A22" s="27"/>
      <c r="B22" s="9" t="s">
        <v>34</v>
      </c>
      <c r="C22" s="10" t="s">
        <v>27</v>
      </c>
      <c r="D22" s="57">
        <v>2856</v>
      </c>
      <c r="E22" s="58">
        <v>190</v>
      </c>
      <c r="F22" s="58">
        <v>114</v>
      </c>
      <c r="G22" s="59">
        <v>404</v>
      </c>
      <c r="H22" s="59">
        <v>263</v>
      </c>
      <c r="I22" s="59">
        <v>68</v>
      </c>
      <c r="J22" s="59">
        <v>760</v>
      </c>
      <c r="K22" s="59">
        <v>83</v>
      </c>
      <c r="L22" s="58">
        <v>3945</v>
      </c>
      <c r="M22" s="60">
        <f t="shared" si="2"/>
        <v>8683</v>
      </c>
    </row>
    <row r="23" spans="1:13" ht="12.75">
      <c r="A23" s="27"/>
      <c r="B23" s="9" t="s">
        <v>35</v>
      </c>
      <c r="C23" s="10" t="s">
        <v>27</v>
      </c>
      <c r="D23" s="57">
        <v>3970</v>
      </c>
      <c r="E23" s="58">
        <v>326</v>
      </c>
      <c r="F23" s="58">
        <v>152</v>
      </c>
      <c r="G23" s="59">
        <v>932</v>
      </c>
      <c r="H23" s="59">
        <v>280</v>
      </c>
      <c r="I23" s="59">
        <v>500</v>
      </c>
      <c r="J23" s="59">
        <v>1420</v>
      </c>
      <c r="K23" s="59">
        <v>93</v>
      </c>
      <c r="L23" s="58">
        <v>5440</v>
      </c>
      <c r="M23" s="60">
        <f t="shared" si="2"/>
        <v>13113</v>
      </c>
    </row>
    <row r="24" spans="1:13" ht="12.75">
      <c r="A24" s="27"/>
      <c r="B24" s="9" t="s">
        <v>36</v>
      </c>
      <c r="C24" s="10" t="s">
        <v>27</v>
      </c>
      <c r="D24" s="57">
        <v>46</v>
      </c>
      <c r="E24" s="58">
        <v>66</v>
      </c>
      <c r="F24" s="58">
        <v>35</v>
      </c>
      <c r="G24" s="59">
        <v>3</v>
      </c>
      <c r="H24" s="59">
        <v>3</v>
      </c>
      <c r="I24" s="59">
        <v>44</v>
      </c>
      <c r="J24" s="59">
        <v>150</v>
      </c>
      <c r="K24" s="59">
        <v>2</v>
      </c>
      <c r="L24" s="58">
        <v>58</v>
      </c>
      <c r="M24" s="60">
        <f t="shared" si="2"/>
        <v>407</v>
      </c>
    </row>
    <row r="25" spans="1:13" ht="12.75">
      <c r="A25" s="27"/>
      <c r="B25" s="9" t="s">
        <v>37</v>
      </c>
      <c r="C25" s="10" t="s">
        <v>27</v>
      </c>
      <c r="D25" s="57">
        <v>50</v>
      </c>
      <c r="E25" s="58">
        <v>70</v>
      </c>
      <c r="F25" s="58">
        <v>44</v>
      </c>
      <c r="G25" s="59">
        <v>66</v>
      </c>
      <c r="H25" s="59">
        <v>57</v>
      </c>
      <c r="I25" s="59">
        <v>59</v>
      </c>
      <c r="J25" s="59">
        <v>250</v>
      </c>
      <c r="K25" s="59">
        <v>18</v>
      </c>
      <c r="L25" s="58">
        <v>65</v>
      </c>
      <c r="M25" s="60">
        <f t="shared" si="2"/>
        <v>679</v>
      </c>
    </row>
    <row r="26" spans="1:13" ht="13.5" thickBot="1">
      <c r="A26" s="28"/>
      <c r="B26" s="12" t="s">
        <v>38</v>
      </c>
      <c r="C26" s="13" t="s">
        <v>27</v>
      </c>
      <c r="D26" s="61">
        <v>900</v>
      </c>
      <c r="E26" s="62">
        <v>0</v>
      </c>
      <c r="F26" s="62">
        <v>1200</v>
      </c>
      <c r="G26" s="63">
        <v>330</v>
      </c>
      <c r="H26" s="63">
        <v>375</v>
      </c>
      <c r="I26" s="63">
        <v>250</v>
      </c>
      <c r="J26" s="63">
        <v>6000</v>
      </c>
      <c r="K26" s="63">
        <v>100</v>
      </c>
      <c r="L26" s="62">
        <v>1500</v>
      </c>
      <c r="M26" s="64">
        <f t="shared" si="2"/>
        <v>10655</v>
      </c>
    </row>
    <row r="28" spans="2:13" s="2" customFormat="1" ht="15.75">
      <c r="B28" s="2" t="s">
        <v>46</v>
      </c>
      <c r="M28" s="3"/>
    </row>
    <row r="29" spans="2:13" s="2" customFormat="1" ht="15.75">
      <c r="B29" s="2" t="s">
        <v>47</v>
      </c>
      <c r="K29" s="2" t="s">
        <v>39</v>
      </c>
      <c r="M29" s="3"/>
    </row>
    <row r="30" spans="2:13" s="2" customFormat="1" ht="15.75">
      <c r="B30" s="2" t="s">
        <v>48</v>
      </c>
      <c r="M30" s="3"/>
    </row>
    <row r="32" ht="12.75">
      <c r="B32" t="s">
        <v>45</v>
      </c>
    </row>
    <row r="33" ht="12.75">
      <c r="B33" s="1">
        <v>3335457</v>
      </c>
    </row>
  </sheetData>
  <sheetProtection/>
  <mergeCells count="4">
    <mergeCell ref="A18:A19"/>
    <mergeCell ref="B18:B19"/>
    <mergeCell ref="A1:M1"/>
    <mergeCell ref="A2:M2"/>
  </mergeCells>
  <printOptions/>
  <pageMargins left="0.984251968503937" right="0.5905511811023623" top="0.3937007874015748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B1">
      <selection activeCell="K11" sqref="K11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8" width="9.140625" style="89" customWidth="1"/>
    <col min="9" max="10" width="9.140625" style="67" customWidth="1"/>
    <col min="11" max="11" width="9.7109375" style="67" customWidth="1"/>
    <col min="12" max="13" width="9.140625" style="67" customWidth="1"/>
    <col min="14" max="14" width="10.8515625" style="4" customWidth="1"/>
  </cols>
  <sheetData>
    <row r="1" spans="1:14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.75">
      <c r="A2" s="172" t="s">
        <v>60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ht="13.5" thickBot="1"/>
    <row r="4" spans="1:14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90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68">
        <v>1</v>
      </c>
      <c r="B5" s="178" t="s">
        <v>14</v>
      </c>
      <c r="C5" s="6" t="s">
        <v>15</v>
      </c>
      <c r="D5" s="7" t="s">
        <v>16</v>
      </c>
      <c r="E5" s="74">
        <v>2808</v>
      </c>
      <c r="F5" s="70">
        <v>524</v>
      </c>
      <c r="G5" s="70">
        <v>2920</v>
      </c>
      <c r="H5" s="91">
        <v>2154</v>
      </c>
      <c r="I5" s="70">
        <v>1700</v>
      </c>
      <c r="J5" s="70">
        <v>2022</v>
      </c>
      <c r="K5" s="70">
        <v>3900</v>
      </c>
      <c r="L5" s="70">
        <v>1643</v>
      </c>
      <c r="M5" s="70">
        <v>4269</v>
      </c>
      <c r="N5" s="8">
        <f aca="true" t="shared" si="0" ref="N5:N12">SUM(E5:M5)</f>
        <v>21940</v>
      </c>
    </row>
    <row r="6" spans="1:14" ht="12.75">
      <c r="A6" s="174"/>
      <c r="B6" s="179"/>
      <c r="C6" s="9" t="s">
        <v>17</v>
      </c>
      <c r="D6" s="10"/>
      <c r="E6" s="75">
        <v>2808</v>
      </c>
      <c r="F6" s="66">
        <v>524</v>
      </c>
      <c r="G6" s="66">
        <v>2920</v>
      </c>
      <c r="H6" s="92">
        <v>2910</v>
      </c>
      <c r="I6" s="66">
        <v>1700</v>
      </c>
      <c r="J6" s="66">
        <v>2022</v>
      </c>
      <c r="K6" s="66">
        <v>3900</v>
      </c>
      <c r="L6" s="66">
        <v>1643</v>
      </c>
      <c r="M6" s="66">
        <v>4269</v>
      </c>
      <c r="N6" s="11">
        <f t="shared" si="0"/>
        <v>22696</v>
      </c>
    </row>
    <row r="7" spans="1:14" ht="13.5" thickBot="1">
      <c r="A7" s="169"/>
      <c r="B7" s="180"/>
      <c r="C7" s="12" t="s">
        <v>18</v>
      </c>
      <c r="D7" s="13"/>
      <c r="E7" s="71">
        <v>100</v>
      </c>
      <c r="F7" s="71">
        <v>100</v>
      </c>
      <c r="G7" s="71">
        <v>100</v>
      </c>
      <c r="H7" s="93">
        <v>135</v>
      </c>
      <c r="I7" s="71">
        <v>100</v>
      </c>
      <c r="J7" s="71">
        <v>100</v>
      </c>
      <c r="K7" s="71">
        <v>100</v>
      </c>
      <c r="L7" s="71">
        <v>100</v>
      </c>
      <c r="M7" s="71">
        <v>100</v>
      </c>
      <c r="N7" s="14">
        <v>103.4</v>
      </c>
    </row>
    <row r="8" spans="1:14" ht="12.75" customHeight="1">
      <c r="A8" s="168">
        <v>2</v>
      </c>
      <c r="B8" s="178" t="s">
        <v>19</v>
      </c>
      <c r="C8" s="6" t="s">
        <v>15</v>
      </c>
      <c r="D8" s="7" t="s">
        <v>20</v>
      </c>
      <c r="E8" s="74">
        <v>6</v>
      </c>
      <c r="F8" s="70">
        <v>51.8</v>
      </c>
      <c r="G8" s="70">
        <v>244.321</v>
      </c>
      <c r="H8" s="91">
        <v>18</v>
      </c>
      <c r="I8" s="70">
        <v>7.65</v>
      </c>
      <c r="J8" s="70">
        <v>28.7</v>
      </c>
      <c r="K8" s="70">
        <v>35.2</v>
      </c>
      <c r="L8" s="70">
        <v>6</v>
      </c>
      <c r="M8" s="70">
        <v>8</v>
      </c>
      <c r="N8" s="8">
        <f t="shared" si="0"/>
        <v>405.67099999999994</v>
      </c>
    </row>
    <row r="9" spans="1:14" ht="12.75">
      <c r="A9" s="174"/>
      <c r="B9" s="179"/>
      <c r="C9" s="9" t="s">
        <v>17</v>
      </c>
      <c r="D9" s="10"/>
      <c r="E9" s="75">
        <v>6</v>
      </c>
      <c r="F9" s="66">
        <v>51.8</v>
      </c>
      <c r="G9" s="66">
        <v>244.321</v>
      </c>
      <c r="H9" s="92">
        <v>18</v>
      </c>
      <c r="I9" s="66">
        <v>7.65</v>
      </c>
      <c r="J9" s="66">
        <v>28.7</v>
      </c>
      <c r="K9" s="72">
        <v>35.2</v>
      </c>
      <c r="L9" s="66">
        <v>6</v>
      </c>
      <c r="M9" s="66">
        <v>8</v>
      </c>
      <c r="N9" s="11">
        <f t="shared" si="0"/>
        <v>405.67099999999994</v>
      </c>
    </row>
    <row r="10" spans="1:14" ht="13.5" thickBot="1">
      <c r="A10" s="169"/>
      <c r="B10" s="180"/>
      <c r="C10" s="12" t="s">
        <v>18</v>
      </c>
      <c r="D10" s="13"/>
      <c r="E10" s="71">
        <v>100</v>
      </c>
      <c r="F10" s="71">
        <v>100</v>
      </c>
      <c r="G10" s="71">
        <v>100</v>
      </c>
      <c r="H10" s="93">
        <f>(H9*100)/H8</f>
        <v>100</v>
      </c>
      <c r="I10" s="71">
        <v>100</v>
      </c>
      <c r="J10" s="71">
        <v>100</v>
      </c>
      <c r="K10" s="71">
        <f>(K9*100)/K8</f>
        <v>100</v>
      </c>
      <c r="L10" s="71">
        <v>100</v>
      </c>
      <c r="M10" s="71">
        <v>100</v>
      </c>
      <c r="N10" s="15">
        <v>100</v>
      </c>
    </row>
    <row r="11" spans="1:14" ht="12.75">
      <c r="A11" s="168">
        <v>3</v>
      </c>
      <c r="B11" s="178" t="s">
        <v>21</v>
      </c>
      <c r="C11" s="6" t="s">
        <v>15</v>
      </c>
      <c r="D11" s="7" t="s">
        <v>22</v>
      </c>
      <c r="E11" s="74"/>
      <c r="F11" s="70"/>
      <c r="G11" s="70"/>
      <c r="H11" s="91">
        <v>1</v>
      </c>
      <c r="I11" s="70"/>
      <c r="J11" s="70"/>
      <c r="K11" s="70"/>
      <c r="L11" s="70"/>
      <c r="M11" s="70"/>
      <c r="N11" s="8">
        <f t="shared" si="0"/>
        <v>1</v>
      </c>
    </row>
    <row r="12" spans="1:14" ht="12.75">
      <c r="A12" s="174"/>
      <c r="B12" s="179"/>
      <c r="C12" s="9" t="s">
        <v>17</v>
      </c>
      <c r="D12" s="10"/>
      <c r="E12" s="75"/>
      <c r="F12" s="66"/>
      <c r="G12" s="66"/>
      <c r="H12" s="92">
        <v>1</v>
      </c>
      <c r="I12" s="66"/>
      <c r="J12" s="66"/>
      <c r="K12" s="66"/>
      <c r="L12" s="66"/>
      <c r="M12" s="66"/>
      <c r="N12" s="11">
        <f t="shared" si="0"/>
        <v>1</v>
      </c>
    </row>
    <row r="13" spans="1:14" ht="13.5" thickBot="1">
      <c r="A13" s="169"/>
      <c r="B13" s="180"/>
      <c r="C13" s="12" t="s">
        <v>18</v>
      </c>
      <c r="D13" s="13"/>
      <c r="E13" s="71"/>
      <c r="F13" s="71"/>
      <c r="G13" s="65"/>
      <c r="H13" s="93">
        <v>100</v>
      </c>
      <c r="I13" s="71"/>
      <c r="J13" s="71"/>
      <c r="K13" s="71"/>
      <c r="L13" s="65"/>
      <c r="M13" s="71"/>
      <c r="N13" s="15">
        <f>(N12*100)/N11</f>
        <v>100</v>
      </c>
    </row>
    <row r="14" spans="1:14" ht="12.75">
      <c r="A14" s="168">
        <v>4</v>
      </c>
      <c r="B14" s="178" t="s">
        <v>23</v>
      </c>
      <c r="C14" s="6" t="s">
        <v>15</v>
      </c>
      <c r="D14" s="7" t="s">
        <v>24</v>
      </c>
      <c r="E14" s="74">
        <v>8</v>
      </c>
      <c r="F14" s="70">
        <v>4</v>
      </c>
      <c r="G14" s="70">
        <v>3.5</v>
      </c>
      <c r="H14" s="91">
        <v>5</v>
      </c>
      <c r="I14" s="70"/>
      <c r="J14" s="70"/>
      <c r="K14" s="70"/>
      <c r="L14" s="70"/>
      <c r="M14" s="70">
        <v>5</v>
      </c>
      <c r="N14" s="8">
        <f>SUM(E14:M14)</f>
        <v>25.5</v>
      </c>
    </row>
    <row r="15" spans="1:14" ht="12.75">
      <c r="A15" s="174"/>
      <c r="B15" s="179"/>
      <c r="C15" s="9" t="s">
        <v>17</v>
      </c>
      <c r="D15" s="10"/>
      <c r="E15" s="75">
        <v>8</v>
      </c>
      <c r="F15" s="66">
        <v>4</v>
      </c>
      <c r="G15" s="66">
        <v>3.5</v>
      </c>
      <c r="H15" s="92">
        <v>5</v>
      </c>
      <c r="I15" s="66"/>
      <c r="J15" s="66"/>
      <c r="K15" s="66"/>
      <c r="L15" s="66"/>
      <c r="M15" s="66">
        <v>5</v>
      </c>
      <c r="N15" s="11">
        <f>SUM(E15:M15)</f>
        <v>25.5</v>
      </c>
    </row>
    <row r="16" spans="1:14" ht="13.5" thickBot="1">
      <c r="A16" s="169"/>
      <c r="B16" s="180"/>
      <c r="C16" s="12" t="s">
        <v>18</v>
      </c>
      <c r="D16" s="13"/>
      <c r="E16" s="71">
        <v>100</v>
      </c>
      <c r="F16" s="71">
        <v>100</v>
      </c>
      <c r="G16" s="71">
        <v>100</v>
      </c>
      <c r="H16" s="93">
        <v>100</v>
      </c>
      <c r="I16" s="71"/>
      <c r="J16" s="71"/>
      <c r="K16" s="71"/>
      <c r="L16" s="71"/>
      <c r="M16" s="71">
        <v>100</v>
      </c>
      <c r="N16" s="15">
        <f>(N15*100)/N14</f>
        <v>100</v>
      </c>
    </row>
    <row r="17" spans="1:14" ht="12.75">
      <c r="A17" s="168">
        <v>5</v>
      </c>
      <c r="B17" s="178" t="s">
        <v>25</v>
      </c>
      <c r="C17" s="6" t="s">
        <v>15</v>
      </c>
      <c r="D17" s="7" t="s">
        <v>20</v>
      </c>
      <c r="E17" s="74"/>
      <c r="F17" s="70"/>
      <c r="G17" s="70"/>
      <c r="H17" s="91"/>
      <c r="I17" s="70"/>
      <c r="J17" s="70"/>
      <c r="K17" s="70"/>
      <c r="L17" s="70"/>
      <c r="M17" s="70"/>
      <c r="N17" s="8">
        <f>SUM(E17:M17)</f>
        <v>0</v>
      </c>
    </row>
    <row r="18" spans="1:14" ht="12.75">
      <c r="A18" s="174"/>
      <c r="B18" s="179"/>
      <c r="C18" s="9" t="s">
        <v>17</v>
      </c>
      <c r="D18" s="10"/>
      <c r="E18" s="84"/>
      <c r="F18" s="66"/>
      <c r="G18" s="66"/>
      <c r="H18" s="92"/>
      <c r="I18" s="66"/>
      <c r="J18" s="66"/>
      <c r="K18" s="66"/>
      <c r="L18" s="66"/>
      <c r="M18" s="72"/>
      <c r="N18" s="11">
        <f>SUM(E18:M18)</f>
        <v>0</v>
      </c>
    </row>
    <row r="19" spans="1:14" ht="13.5" thickBot="1">
      <c r="A19" s="169"/>
      <c r="B19" s="180"/>
      <c r="C19" s="12" t="s">
        <v>18</v>
      </c>
      <c r="D19" s="13"/>
      <c r="E19" s="71"/>
      <c r="F19" s="71"/>
      <c r="G19" s="71"/>
      <c r="H19" s="93"/>
      <c r="I19" s="71"/>
      <c r="J19" s="71"/>
      <c r="K19" s="71"/>
      <c r="L19" s="71"/>
      <c r="M19" s="71"/>
      <c r="N19" s="15">
        <v>0</v>
      </c>
    </row>
    <row r="20" spans="1:14" ht="12.75">
      <c r="A20" s="168">
        <v>6</v>
      </c>
      <c r="B20" s="178" t="s">
        <v>26</v>
      </c>
      <c r="C20" s="6" t="s">
        <v>15</v>
      </c>
      <c r="D20" s="7" t="s">
        <v>27</v>
      </c>
      <c r="E20" s="74"/>
      <c r="F20" s="70"/>
      <c r="G20" s="70"/>
      <c r="H20" s="91"/>
      <c r="I20" s="70"/>
      <c r="J20" s="70"/>
      <c r="K20" s="70"/>
      <c r="L20" s="70"/>
      <c r="M20" s="70"/>
      <c r="N20" s="8">
        <f>SUM(E20:M20)</f>
        <v>0</v>
      </c>
    </row>
    <row r="21" spans="1:14" ht="12.75">
      <c r="A21" s="174"/>
      <c r="B21" s="179"/>
      <c r="C21" s="9" t="s">
        <v>17</v>
      </c>
      <c r="D21" s="10"/>
      <c r="E21" s="75"/>
      <c r="F21" s="66"/>
      <c r="G21" s="66"/>
      <c r="H21" s="92"/>
      <c r="I21" s="66"/>
      <c r="J21" s="66"/>
      <c r="K21" s="66"/>
      <c r="L21" s="66"/>
      <c r="M21" s="66"/>
      <c r="N21" s="11">
        <f>SUM(E21:M21)</f>
        <v>0</v>
      </c>
    </row>
    <row r="22" spans="1:14" ht="13.5" thickBot="1">
      <c r="A22" s="169"/>
      <c r="B22" s="180"/>
      <c r="C22" s="12" t="s">
        <v>18</v>
      </c>
      <c r="D22" s="13"/>
      <c r="E22" s="71"/>
      <c r="F22" s="71"/>
      <c r="G22" s="71"/>
      <c r="H22" s="93"/>
      <c r="I22" s="71"/>
      <c r="J22" s="71"/>
      <c r="K22" s="71"/>
      <c r="L22" s="71"/>
      <c r="M22" s="71"/>
      <c r="N22" s="15">
        <v>0</v>
      </c>
    </row>
    <row r="23" spans="1:14" ht="12.75">
      <c r="A23" s="168">
        <v>7</v>
      </c>
      <c r="B23" s="178" t="s">
        <v>28</v>
      </c>
      <c r="C23" s="6" t="s">
        <v>15</v>
      </c>
      <c r="D23" s="7" t="s">
        <v>27</v>
      </c>
      <c r="E23" s="74"/>
      <c r="F23" s="70"/>
      <c r="G23" s="70"/>
      <c r="H23" s="91"/>
      <c r="I23" s="70"/>
      <c r="J23" s="70"/>
      <c r="K23" s="70"/>
      <c r="L23" s="70"/>
      <c r="M23" s="70"/>
      <c r="N23" s="8">
        <f>SUM(E23:M23)</f>
        <v>0</v>
      </c>
    </row>
    <row r="24" spans="1:14" ht="12.75">
      <c r="A24" s="174"/>
      <c r="B24" s="179"/>
      <c r="C24" s="9" t="s">
        <v>17</v>
      </c>
      <c r="D24" s="10"/>
      <c r="E24" s="75"/>
      <c r="F24" s="66"/>
      <c r="G24" s="66"/>
      <c r="H24" s="92"/>
      <c r="I24" s="66"/>
      <c r="J24" s="66"/>
      <c r="K24" s="66"/>
      <c r="L24" s="66"/>
      <c r="M24" s="66"/>
      <c r="N24" s="11">
        <f>SUM(E24:M24)</f>
        <v>0</v>
      </c>
    </row>
    <row r="25" spans="1:14" ht="13.5" thickBot="1">
      <c r="A25" s="169"/>
      <c r="B25" s="180"/>
      <c r="C25" s="12" t="s">
        <v>18</v>
      </c>
      <c r="D25" s="13"/>
      <c r="E25" s="71"/>
      <c r="F25" s="71"/>
      <c r="G25" s="71"/>
      <c r="H25" s="93"/>
      <c r="I25" s="71"/>
      <c r="J25" s="71"/>
      <c r="K25" s="71"/>
      <c r="L25" s="71"/>
      <c r="M25" s="71"/>
      <c r="N25" s="15">
        <v>0</v>
      </c>
    </row>
    <row r="26" spans="1:14" ht="12.75">
      <c r="A26" s="168">
        <v>8</v>
      </c>
      <c r="B26" s="178" t="s">
        <v>40</v>
      </c>
      <c r="C26" s="6" t="s">
        <v>15</v>
      </c>
      <c r="D26" s="7" t="s">
        <v>27</v>
      </c>
      <c r="E26" s="74"/>
      <c r="F26" s="70"/>
      <c r="G26" s="70"/>
      <c r="H26" s="91"/>
      <c r="I26" s="70"/>
      <c r="J26" s="70"/>
      <c r="K26" s="70"/>
      <c r="L26" s="70"/>
      <c r="M26" s="70"/>
      <c r="N26" s="8">
        <f>SUM(E26:M26)</f>
        <v>0</v>
      </c>
    </row>
    <row r="27" spans="1:14" ht="12.75">
      <c r="A27" s="174"/>
      <c r="B27" s="179"/>
      <c r="C27" s="9" t="s">
        <v>17</v>
      </c>
      <c r="D27" s="10"/>
      <c r="E27" s="75"/>
      <c r="F27" s="66"/>
      <c r="G27" s="66"/>
      <c r="H27" s="92"/>
      <c r="I27" s="66"/>
      <c r="J27" s="66"/>
      <c r="K27" s="66"/>
      <c r="L27" s="66"/>
      <c r="M27" s="66"/>
      <c r="N27" s="11">
        <f>SUM(E27:M27)</f>
        <v>0</v>
      </c>
    </row>
    <row r="28" spans="1:14" ht="13.5" thickBot="1">
      <c r="A28" s="169"/>
      <c r="B28" s="180"/>
      <c r="C28" s="12" t="s">
        <v>18</v>
      </c>
      <c r="D28" s="13"/>
      <c r="E28" s="71"/>
      <c r="F28" s="71"/>
      <c r="G28" s="71"/>
      <c r="H28" s="93"/>
      <c r="I28" s="71"/>
      <c r="J28" s="71"/>
      <c r="K28" s="71"/>
      <c r="L28" s="71"/>
      <c r="M28" s="71"/>
      <c r="N28" s="16">
        <v>0</v>
      </c>
    </row>
    <row r="29" spans="1:14" ht="12.75">
      <c r="A29" s="168">
        <v>9</v>
      </c>
      <c r="B29" s="178" t="s">
        <v>41</v>
      </c>
      <c r="C29" s="6" t="s">
        <v>15</v>
      </c>
      <c r="D29" s="7" t="s">
        <v>27</v>
      </c>
      <c r="E29" s="74"/>
      <c r="F29" s="70"/>
      <c r="G29" s="70"/>
      <c r="H29" s="91"/>
      <c r="I29" s="70"/>
      <c r="J29" s="70"/>
      <c r="K29" s="70"/>
      <c r="L29" s="70"/>
      <c r="M29" s="70"/>
      <c r="N29" s="8">
        <f>SUM(E29:M29)</f>
        <v>0</v>
      </c>
    </row>
    <row r="30" spans="1:14" ht="12.75">
      <c r="A30" s="174"/>
      <c r="B30" s="179"/>
      <c r="C30" s="9" t="s">
        <v>17</v>
      </c>
      <c r="D30" s="10"/>
      <c r="E30" s="75"/>
      <c r="F30" s="66"/>
      <c r="G30" s="66"/>
      <c r="H30" s="92"/>
      <c r="I30" s="66"/>
      <c r="J30" s="66"/>
      <c r="K30" s="66"/>
      <c r="L30" s="66"/>
      <c r="M30" s="66"/>
      <c r="N30" s="11">
        <f>SUM(E30:M30)</f>
        <v>0</v>
      </c>
    </row>
    <row r="31" spans="1:14" ht="13.5" thickBot="1">
      <c r="A31" s="169"/>
      <c r="B31" s="180"/>
      <c r="C31" s="12" t="s">
        <v>18</v>
      </c>
      <c r="D31" s="13"/>
      <c r="E31" s="71"/>
      <c r="F31" s="73"/>
      <c r="G31" s="71"/>
      <c r="H31" s="93"/>
      <c r="I31" s="71"/>
      <c r="J31" s="71"/>
      <c r="K31" s="71"/>
      <c r="L31" s="71"/>
      <c r="M31" s="71"/>
      <c r="N31" s="16">
        <v>0</v>
      </c>
    </row>
    <row r="32" spans="1:14" ht="12.75">
      <c r="A32" s="168">
        <v>10</v>
      </c>
      <c r="B32" s="175" t="s">
        <v>42</v>
      </c>
      <c r="C32" s="6" t="s">
        <v>15</v>
      </c>
      <c r="D32" s="7" t="s">
        <v>27</v>
      </c>
      <c r="E32" s="74"/>
      <c r="F32" s="70"/>
      <c r="G32" s="70"/>
      <c r="H32" s="91"/>
      <c r="I32" s="70"/>
      <c r="J32" s="70"/>
      <c r="K32" s="70"/>
      <c r="L32" s="70"/>
      <c r="M32" s="70"/>
      <c r="N32" s="8">
        <f>SUM(E32:M32)</f>
        <v>0</v>
      </c>
    </row>
    <row r="33" spans="1:14" ht="12.75">
      <c r="A33" s="174"/>
      <c r="B33" s="176"/>
      <c r="C33" s="9" t="s">
        <v>17</v>
      </c>
      <c r="D33" s="10"/>
      <c r="E33" s="75"/>
      <c r="F33" s="66"/>
      <c r="G33" s="66"/>
      <c r="H33" s="92"/>
      <c r="I33" s="66"/>
      <c r="J33" s="66"/>
      <c r="K33" s="66"/>
      <c r="L33" s="66"/>
      <c r="M33" s="66"/>
      <c r="N33" s="11">
        <f>SUM(E33:M33)</f>
        <v>0</v>
      </c>
    </row>
    <row r="34" spans="1:14" ht="13.5" thickBot="1">
      <c r="A34" s="169"/>
      <c r="B34" s="177"/>
      <c r="C34" s="12" t="s">
        <v>18</v>
      </c>
      <c r="D34" s="13"/>
      <c r="E34" s="73"/>
      <c r="F34" s="73"/>
      <c r="G34" s="73"/>
      <c r="H34" s="94"/>
      <c r="I34" s="71"/>
      <c r="J34" s="71"/>
      <c r="K34" s="71"/>
      <c r="L34" s="71"/>
      <c r="M34" s="73"/>
      <c r="N34" s="16">
        <v>0</v>
      </c>
    </row>
    <row r="35" spans="1:14" ht="12.75">
      <c r="A35" s="168">
        <v>11</v>
      </c>
      <c r="B35" s="175" t="s">
        <v>43</v>
      </c>
      <c r="C35" s="6" t="s">
        <v>15</v>
      </c>
      <c r="D35" s="7" t="s">
        <v>27</v>
      </c>
      <c r="E35" s="74"/>
      <c r="F35" s="70"/>
      <c r="G35" s="70"/>
      <c r="H35" s="91"/>
      <c r="I35" s="70"/>
      <c r="J35" s="70"/>
      <c r="K35" s="70"/>
      <c r="L35" s="70"/>
      <c r="M35" s="70"/>
      <c r="N35" s="8">
        <f>SUM(E35:M35)</f>
        <v>0</v>
      </c>
    </row>
    <row r="36" spans="1:14" ht="12.75">
      <c r="A36" s="174"/>
      <c r="B36" s="176"/>
      <c r="C36" s="9" t="s">
        <v>17</v>
      </c>
      <c r="D36" s="10"/>
      <c r="E36" s="75"/>
      <c r="F36" s="66"/>
      <c r="G36" s="66"/>
      <c r="H36" s="92"/>
      <c r="I36" s="66"/>
      <c r="J36" s="66"/>
      <c r="K36" s="66"/>
      <c r="L36" s="66"/>
      <c r="M36" s="66"/>
      <c r="N36" s="11">
        <f>SUM(E36:M36)</f>
        <v>0</v>
      </c>
    </row>
    <row r="37" spans="1:14" ht="13.5" thickBot="1">
      <c r="A37" s="169"/>
      <c r="B37" s="177"/>
      <c r="C37" s="12" t="s">
        <v>18</v>
      </c>
      <c r="D37" s="13"/>
      <c r="E37" s="73"/>
      <c r="F37" s="73"/>
      <c r="G37" s="73"/>
      <c r="H37" s="93"/>
      <c r="I37" s="71"/>
      <c r="J37" s="71"/>
      <c r="K37" s="73"/>
      <c r="L37" s="73"/>
      <c r="M37" s="73"/>
      <c r="N37" s="16">
        <v>0</v>
      </c>
    </row>
    <row r="38" spans="1:14" ht="12.75">
      <c r="A38" s="168">
        <v>12</v>
      </c>
      <c r="B38" s="178" t="s">
        <v>29</v>
      </c>
      <c r="C38" s="6" t="s">
        <v>15</v>
      </c>
      <c r="D38" s="7" t="s">
        <v>30</v>
      </c>
      <c r="E38" s="74">
        <v>0.1</v>
      </c>
      <c r="F38" s="70"/>
      <c r="G38" s="70"/>
      <c r="H38" s="91">
        <v>0.2</v>
      </c>
      <c r="I38" s="70">
        <v>0.3</v>
      </c>
      <c r="J38" s="70"/>
      <c r="K38" s="70"/>
      <c r="L38" s="70">
        <v>0.8</v>
      </c>
      <c r="M38" s="70">
        <v>0.2</v>
      </c>
      <c r="N38" s="8">
        <f>SUM(E38:M38)</f>
        <v>1.6</v>
      </c>
    </row>
    <row r="39" spans="1:14" ht="12.75">
      <c r="A39" s="174"/>
      <c r="B39" s="179"/>
      <c r="C39" s="9" t="s">
        <v>17</v>
      </c>
      <c r="D39" s="10"/>
      <c r="E39" s="85">
        <v>0.1</v>
      </c>
      <c r="F39" s="66"/>
      <c r="G39" s="72"/>
      <c r="H39" s="95">
        <v>0.2</v>
      </c>
      <c r="I39" s="66">
        <v>0.3</v>
      </c>
      <c r="J39" s="66"/>
      <c r="K39" s="66"/>
      <c r="L39" s="66">
        <v>0.8</v>
      </c>
      <c r="M39" s="72">
        <v>0.2</v>
      </c>
      <c r="N39" s="11">
        <f>SUM(E39:M39)</f>
        <v>1.6</v>
      </c>
    </row>
    <row r="40" spans="1:14" ht="13.5" thickBot="1">
      <c r="A40" s="169"/>
      <c r="B40" s="180"/>
      <c r="C40" s="12" t="s">
        <v>18</v>
      </c>
      <c r="D40" s="13"/>
      <c r="E40" s="71">
        <v>100</v>
      </c>
      <c r="F40" s="71"/>
      <c r="G40" s="73"/>
      <c r="H40" s="93">
        <v>100</v>
      </c>
      <c r="I40" s="71">
        <v>100</v>
      </c>
      <c r="J40" s="71"/>
      <c r="K40" s="71"/>
      <c r="L40" s="71">
        <v>100</v>
      </c>
      <c r="M40" s="71">
        <v>100</v>
      </c>
      <c r="N40" s="16">
        <f>(N39*100)/N38</f>
        <v>100</v>
      </c>
    </row>
    <row r="41" spans="1:14" ht="12.75">
      <c r="A41" s="168">
        <v>13</v>
      </c>
      <c r="B41" s="175" t="s">
        <v>31</v>
      </c>
      <c r="C41" s="6" t="s">
        <v>15</v>
      </c>
      <c r="D41" s="7" t="s">
        <v>27</v>
      </c>
      <c r="E41" s="74"/>
      <c r="F41" s="74"/>
      <c r="G41" s="74"/>
      <c r="H41" s="96"/>
      <c r="I41" s="74"/>
      <c r="J41" s="74"/>
      <c r="K41" s="74"/>
      <c r="L41" s="74"/>
      <c r="M41" s="74"/>
      <c r="N41" s="8">
        <f>SUM(E41:M41)</f>
        <v>0</v>
      </c>
    </row>
    <row r="42" spans="1:14" ht="12.75">
      <c r="A42" s="174"/>
      <c r="B42" s="176"/>
      <c r="C42" s="9" t="s">
        <v>17</v>
      </c>
      <c r="D42" s="10"/>
      <c r="E42" s="75"/>
      <c r="F42" s="75"/>
      <c r="G42" s="75"/>
      <c r="H42" s="97"/>
      <c r="I42" s="75"/>
      <c r="J42" s="75"/>
      <c r="K42" s="75"/>
      <c r="L42" s="75"/>
      <c r="M42" s="75"/>
      <c r="N42" s="11">
        <f>SUM(E42:M42)</f>
        <v>0</v>
      </c>
    </row>
    <row r="43" spans="1:14" ht="13.5" thickBot="1">
      <c r="A43" s="169"/>
      <c r="B43" s="177"/>
      <c r="C43" s="12" t="s">
        <v>18</v>
      </c>
      <c r="D43" s="13"/>
      <c r="E43" s="71"/>
      <c r="F43" s="71"/>
      <c r="G43" s="71"/>
      <c r="H43" s="93"/>
      <c r="I43" s="71"/>
      <c r="J43" s="71"/>
      <c r="K43" s="71"/>
      <c r="L43" s="71"/>
      <c r="M43" s="71"/>
      <c r="N43" s="16">
        <v>0</v>
      </c>
    </row>
    <row r="44" spans="1:14" ht="12.75" customHeight="1">
      <c r="A44" s="168">
        <v>14</v>
      </c>
      <c r="B44" s="170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98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19">
        <f>SUM(E44:M44)</f>
        <v>49063</v>
      </c>
    </row>
    <row r="45" spans="1:14" ht="13.5" thickBot="1">
      <c r="A45" s="169"/>
      <c r="B45" s="171"/>
      <c r="C45" s="20"/>
      <c r="D45" s="21"/>
      <c r="E45" s="79"/>
      <c r="F45" s="78"/>
      <c r="G45" s="79"/>
      <c r="H45" s="99"/>
      <c r="I45" s="79"/>
      <c r="J45" s="78"/>
      <c r="K45" s="79"/>
      <c r="L45" s="78"/>
      <c r="M45" s="79"/>
      <c r="N45" s="2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10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2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92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11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92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11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92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11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92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11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92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11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10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16">
        <f t="shared" si="2"/>
        <v>13350</v>
      </c>
    </row>
    <row r="54" spans="1:14" ht="15.75">
      <c r="A54" s="2"/>
      <c r="B54" s="2" t="s">
        <v>62</v>
      </c>
      <c r="C54" s="2"/>
      <c r="D54" s="2"/>
      <c r="E54" s="82"/>
      <c r="F54" s="82"/>
      <c r="G54" s="82"/>
      <c r="H54" s="82"/>
      <c r="I54" s="82"/>
      <c r="J54" s="82"/>
      <c r="K54" s="82"/>
      <c r="L54" s="82"/>
      <c r="M54" s="105" t="s">
        <v>59</v>
      </c>
      <c r="N54" s="102"/>
    </row>
    <row r="55" spans="1:14" ht="15.75">
      <c r="A55" s="2"/>
      <c r="B55" s="2"/>
      <c r="C55" s="2"/>
      <c r="D55" s="2"/>
      <c r="E55" s="82"/>
      <c r="F55" s="82"/>
      <c r="G55" s="82"/>
      <c r="H55" s="82"/>
      <c r="I55" s="82"/>
      <c r="J55" s="82"/>
      <c r="K55" s="82"/>
      <c r="L55" s="82"/>
      <c r="M55" s="105"/>
      <c r="N55" s="102"/>
    </row>
    <row r="56" ht="12.75">
      <c r="B56" s="32" t="s">
        <v>51</v>
      </c>
    </row>
    <row r="57" ht="12.75">
      <c r="B57" s="1" t="s">
        <v>52</v>
      </c>
    </row>
  </sheetData>
  <sheetProtection/>
  <mergeCells count="30">
    <mergeCell ref="A17:A19"/>
    <mergeCell ref="B17:B19"/>
    <mergeCell ref="A8:A10"/>
    <mergeCell ref="B8:B10"/>
    <mergeCell ref="A23:A25"/>
    <mergeCell ref="B23:B25"/>
    <mergeCell ref="A11:A13"/>
    <mergeCell ref="B11:B13"/>
    <mergeCell ref="A20:A22"/>
    <mergeCell ref="B20:B22"/>
    <mergeCell ref="A32:A34"/>
    <mergeCell ref="B32:B34"/>
    <mergeCell ref="A1:N1"/>
    <mergeCell ref="A2:N2"/>
    <mergeCell ref="A5:A7"/>
    <mergeCell ref="B5:B7"/>
    <mergeCell ref="A29:A31"/>
    <mergeCell ref="B29:B31"/>
    <mergeCell ref="A14:A16"/>
    <mergeCell ref="B14:B16"/>
    <mergeCell ref="A35:A37"/>
    <mergeCell ref="B35:B37"/>
    <mergeCell ref="A26:A28"/>
    <mergeCell ref="B26:B28"/>
    <mergeCell ref="A44:A45"/>
    <mergeCell ref="B44:B45"/>
    <mergeCell ref="A38:A40"/>
    <mergeCell ref="B38:B40"/>
    <mergeCell ref="A41:A43"/>
    <mergeCell ref="B41:B43"/>
  </mergeCells>
  <printOptions/>
  <pageMargins left="0.3937007874015748" right="0.1968503937007874" top="0.52" bottom="0.3937007874015748" header="0.5118110236220472" footer="0.4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view="pageBreakPreview" zoomScaleNormal="120" zoomScaleSheetLayoutView="100" zoomScalePageLayoutView="0" workbookViewId="0" topLeftCell="A1">
      <selection activeCell="E4" sqref="E1:E16384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10" width="9.140625" style="67" customWidth="1"/>
    <col min="11" max="11" width="9.7109375" style="67" customWidth="1"/>
    <col min="12" max="13" width="9.140625" style="67" customWidth="1"/>
    <col min="14" max="14" width="10.8515625" style="4" customWidth="1"/>
  </cols>
  <sheetData>
    <row r="1" spans="1:14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.75">
      <c r="A2" s="172" t="s">
        <v>57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ht="13.5" thickBot="1"/>
    <row r="4" spans="1:14" s="37" customFormat="1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68">
        <v>1</v>
      </c>
      <c r="B5" s="178" t="s">
        <v>14</v>
      </c>
      <c r="C5" s="6" t="s">
        <v>15</v>
      </c>
      <c r="D5" s="7" t="s">
        <v>16</v>
      </c>
      <c r="E5" s="74">
        <v>4143</v>
      </c>
      <c r="F5" s="70">
        <v>22500</v>
      </c>
      <c r="G5" s="70">
        <v>4718</v>
      </c>
      <c r="H5" s="70">
        <v>7235</v>
      </c>
      <c r="I5" s="70">
        <v>4897</v>
      </c>
      <c r="J5" s="70">
        <v>6870</v>
      </c>
      <c r="K5" s="70">
        <v>21725</v>
      </c>
      <c r="L5" s="70">
        <v>2650</v>
      </c>
      <c r="M5" s="70">
        <v>9060</v>
      </c>
      <c r="N5" s="8">
        <f aca="true" t="shared" si="0" ref="N5:N12">SUM(E5:M5)</f>
        <v>83798</v>
      </c>
    </row>
    <row r="6" spans="1:14" ht="12.75">
      <c r="A6" s="174"/>
      <c r="B6" s="179"/>
      <c r="C6" s="9" t="s">
        <v>17</v>
      </c>
      <c r="D6" s="10"/>
      <c r="E6" s="75">
        <v>428</v>
      </c>
      <c r="F6" s="66">
        <v>400</v>
      </c>
      <c r="G6" s="66">
        <v>170</v>
      </c>
      <c r="H6" s="66">
        <v>185</v>
      </c>
      <c r="I6" s="66">
        <v>1040</v>
      </c>
      <c r="J6" s="66">
        <v>465</v>
      </c>
      <c r="K6" s="66">
        <v>3725</v>
      </c>
      <c r="L6" s="66">
        <v>147</v>
      </c>
      <c r="M6" s="66">
        <v>984</v>
      </c>
      <c r="N6" s="11">
        <f t="shared" si="0"/>
        <v>7544</v>
      </c>
    </row>
    <row r="7" spans="1:14" ht="13.5" thickBot="1">
      <c r="A7" s="169"/>
      <c r="B7" s="180"/>
      <c r="C7" s="12" t="s">
        <v>18</v>
      </c>
      <c r="D7" s="13"/>
      <c r="E7" s="71">
        <v>10.3</v>
      </c>
      <c r="F7" s="71">
        <v>0.2</v>
      </c>
      <c r="G7" s="71">
        <v>3.6</v>
      </c>
      <c r="H7" s="71">
        <v>2.5</v>
      </c>
      <c r="I7" s="71">
        <v>21.2</v>
      </c>
      <c r="J7" s="71">
        <v>6.7</v>
      </c>
      <c r="K7" s="71">
        <v>17.1</v>
      </c>
      <c r="L7" s="71">
        <v>5.5</v>
      </c>
      <c r="M7" s="71">
        <v>10.8</v>
      </c>
      <c r="N7" s="14">
        <f t="shared" si="0"/>
        <v>77.89999999999999</v>
      </c>
    </row>
    <row r="8" spans="1:14" ht="12.75">
      <c r="A8" s="168">
        <v>2</v>
      </c>
      <c r="B8" s="178" t="s">
        <v>19</v>
      </c>
      <c r="C8" s="6" t="s">
        <v>15</v>
      </c>
      <c r="D8" s="7" t="s">
        <v>20</v>
      </c>
      <c r="E8" s="74">
        <v>210</v>
      </c>
      <c r="F8" s="70">
        <v>412.4</v>
      </c>
      <c r="G8" s="70">
        <v>268.18</v>
      </c>
      <c r="H8" s="70">
        <v>239</v>
      </c>
      <c r="I8" s="70">
        <v>63.4</v>
      </c>
      <c r="J8" s="70">
        <v>174.7</v>
      </c>
      <c r="K8" s="70">
        <v>625.1</v>
      </c>
      <c r="L8" s="70">
        <v>13.9</v>
      </c>
      <c r="M8" s="70">
        <v>420</v>
      </c>
      <c r="N8" s="8">
        <f t="shared" si="0"/>
        <v>2426.6800000000003</v>
      </c>
    </row>
    <row r="9" spans="1:14" ht="12.75">
      <c r="A9" s="174"/>
      <c r="B9" s="179"/>
      <c r="C9" s="9" t="s">
        <v>17</v>
      </c>
      <c r="D9" s="10"/>
      <c r="E9" s="75">
        <v>1.738</v>
      </c>
      <c r="F9" s="66">
        <v>3.2</v>
      </c>
      <c r="G9" s="66">
        <v>10.6</v>
      </c>
      <c r="H9" s="66">
        <v>1.7</v>
      </c>
      <c r="I9" s="66">
        <v>10.4</v>
      </c>
      <c r="J9" s="66">
        <v>10.5</v>
      </c>
      <c r="K9" s="72">
        <v>52.9</v>
      </c>
      <c r="L9" s="66">
        <v>1.4</v>
      </c>
      <c r="M9" s="66">
        <v>3.85</v>
      </c>
      <c r="N9" s="11">
        <f t="shared" si="0"/>
        <v>96.288</v>
      </c>
    </row>
    <row r="10" spans="1:14" ht="13.5" thickBot="1">
      <c r="A10" s="169"/>
      <c r="B10" s="180"/>
      <c r="C10" s="12" t="s">
        <v>18</v>
      </c>
      <c r="D10" s="13"/>
      <c r="E10" s="71">
        <v>0.8</v>
      </c>
      <c r="F10" s="71">
        <v>0.8</v>
      </c>
      <c r="G10" s="71">
        <v>4</v>
      </c>
      <c r="H10" s="71">
        <f>(H9*100)/H8</f>
        <v>0.7112970711297071</v>
      </c>
      <c r="I10" s="71">
        <v>16.4</v>
      </c>
      <c r="J10" s="71">
        <v>6</v>
      </c>
      <c r="K10" s="71">
        <f>(K9*100)/K8</f>
        <v>8.462645976643737</v>
      </c>
      <c r="L10" s="71">
        <v>10</v>
      </c>
      <c r="M10" s="71">
        <v>0.91</v>
      </c>
      <c r="N10" s="15">
        <f t="shared" si="0"/>
        <v>48.08394304777344</v>
      </c>
    </row>
    <row r="11" spans="1:14" ht="12.75">
      <c r="A11" s="168">
        <v>3</v>
      </c>
      <c r="B11" s="178" t="s">
        <v>21</v>
      </c>
      <c r="C11" s="6" t="s">
        <v>15</v>
      </c>
      <c r="D11" s="7" t="s">
        <v>22</v>
      </c>
      <c r="E11" s="74">
        <v>3</v>
      </c>
      <c r="F11" s="70">
        <v>20</v>
      </c>
      <c r="G11" s="70">
        <v>6</v>
      </c>
      <c r="H11" s="70">
        <v>7</v>
      </c>
      <c r="I11" s="70">
        <v>8</v>
      </c>
      <c r="J11" s="70">
        <v>50</v>
      </c>
      <c r="K11" s="70">
        <v>12</v>
      </c>
      <c r="L11" s="70">
        <v>4</v>
      </c>
      <c r="M11" s="70">
        <v>5</v>
      </c>
      <c r="N11" s="8">
        <f t="shared" si="0"/>
        <v>115</v>
      </c>
    </row>
    <row r="12" spans="1:14" ht="12.75">
      <c r="A12" s="174"/>
      <c r="B12" s="179"/>
      <c r="C12" s="9" t="s">
        <v>17</v>
      </c>
      <c r="D12" s="10"/>
      <c r="E12" s="75" t="s">
        <v>53</v>
      </c>
      <c r="F12" s="66" t="s">
        <v>53</v>
      </c>
      <c r="G12" s="66" t="s">
        <v>53</v>
      </c>
      <c r="H12" s="66" t="s">
        <v>53</v>
      </c>
      <c r="I12" s="66" t="s">
        <v>53</v>
      </c>
      <c r="J12" s="66" t="s">
        <v>53</v>
      </c>
      <c r="K12" s="66">
        <v>1</v>
      </c>
      <c r="L12" s="66" t="s">
        <v>53</v>
      </c>
      <c r="M12" s="66" t="s">
        <v>53</v>
      </c>
      <c r="N12" s="11">
        <f t="shared" si="0"/>
        <v>1</v>
      </c>
    </row>
    <row r="13" spans="1:14" ht="13.5" thickBot="1">
      <c r="A13" s="169"/>
      <c r="B13" s="180"/>
      <c r="C13" s="12" t="s">
        <v>18</v>
      </c>
      <c r="D13" s="13"/>
      <c r="E13" s="71" t="s">
        <v>53</v>
      </c>
      <c r="F13" s="71" t="s">
        <v>53</v>
      </c>
      <c r="G13" s="65" t="s">
        <v>53</v>
      </c>
      <c r="H13" s="71" t="s">
        <v>53</v>
      </c>
      <c r="I13" s="71" t="s">
        <v>53</v>
      </c>
      <c r="J13" s="71" t="s">
        <v>53</v>
      </c>
      <c r="K13" s="71">
        <f>(K12*100)/K11</f>
        <v>8.333333333333334</v>
      </c>
      <c r="L13" s="65" t="s">
        <v>53</v>
      </c>
      <c r="M13" s="71" t="s">
        <v>53</v>
      </c>
      <c r="N13" s="15">
        <f>(N12*100)/N11</f>
        <v>0.8695652173913043</v>
      </c>
    </row>
    <row r="14" spans="1:14" ht="12.75">
      <c r="A14" s="168">
        <v>4</v>
      </c>
      <c r="B14" s="178" t="s">
        <v>23</v>
      </c>
      <c r="C14" s="6" t="s">
        <v>15</v>
      </c>
      <c r="D14" s="7" t="s">
        <v>24</v>
      </c>
      <c r="E14" s="74">
        <v>50</v>
      </c>
      <c r="F14" s="70">
        <v>300</v>
      </c>
      <c r="G14" s="70">
        <v>50</v>
      </c>
      <c r="H14" s="70">
        <v>120</v>
      </c>
      <c r="I14" s="70">
        <v>80</v>
      </c>
      <c r="J14" s="70">
        <v>210</v>
      </c>
      <c r="K14" s="70">
        <v>190</v>
      </c>
      <c r="L14" s="70">
        <v>55.7</v>
      </c>
      <c r="M14" s="70">
        <v>50</v>
      </c>
      <c r="N14" s="8">
        <f>SUM(E14:M14)</f>
        <v>1105.7</v>
      </c>
    </row>
    <row r="15" spans="1:14" ht="12.75">
      <c r="A15" s="174"/>
      <c r="B15" s="179"/>
      <c r="C15" s="9" t="s">
        <v>17</v>
      </c>
      <c r="D15" s="10"/>
      <c r="E15" s="75" t="s">
        <v>53</v>
      </c>
      <c r="F15" s="66" t="s">
        <v>53</v>
      </c>
      <c r="G15" s="66" t="s">
        <v>53</v>
      </c>
      <c r="H15" s="66" t="s">
        <v>53</v>
      </c>
      <c r="I15" s="66" t="s">
        <v>53</v>
      </c>
      <c r="J15" s="66" t="s">
        <v>53</v>
      </c>
      <c r="K15" s="66" t="s">
        <v>53</v>
      </c>
      <c r="L15" s="66" t="s">
        <v>53</v>
      </c>
      <c r="M15" s="66" t="s">
        <v>53</v>
      </c>
      <c r="N15" s="11">
        <f>SUM(E15:M15)</f>
        <v>0</v>
      </c>
    </row>
    <row r="16" spans="1:14" ht="13.5" thickBot="1">
      <c r="A16" s="169"/>
      <c r="B16" s="180"/>
      <c r="C16" s="12" t="s">
        <v>18</v>
      </c>
      <c r="D16" s="13"/>
      <c r="E16" s="71" t="s">
        <v>53</v>
      </c>
      <c r="F16" s="71" t="s">
        <v>53</v>
      </c>
      <c r="G16" s="71" t="s">
        <v>53</v>
      </c>
      <c r="H16" s="71" t="s">
        <v>53</v>
      </c>
      <c r="I16" s="71" t="s">
        <v>53</v>
      </c>
      <c r="J16" s="71" t="s">
        <v>53</v>
      </c>
      <c r="K16" s="71" t="s">
        <v>53</v>
      </c>
      <c r="L16" s="71" t="s">
        <v>53</v>
      </c>
      <c r="M16" s="71" t="s">
        <v>53</v>
      </c>
      <c r="N16" s="15">
        <f>(N15*100)/N14</f>
        <v>0</v>
      </c>
    </row>
    <row r="17" spans="1:14" ht="12.75">
      <c r="A17" s="168">
        <v>5</v>
      </c>
      <c r="B17" s="178" t="s">
        <v>25</v>
      </c>
      <c r="C17" s="6" t="s">
        <v>15</v>
      </c>
      <c r="D17" s="7" t="s">
        <v>20</v>
      </c>
      <c r="E17" s="74">
        <v>5</v>
      </c>
      <c r="F17" s="70">
        <v>16.5</v>
      </c>
      <c r="G17" s="70">
        <v>3.7</v>
      </c>
      <c r="H17" s="70">
        <v>5</v>
      </c>
      <c r="I17" s="70">
        <v>3.3</v>
      </c>
      <c r="J17" s="70">
        <v>1.5</v>
      </c>
      <c r="K17" s="70">
        <v>15.7</v>
      </c>
      <c r="L17" s="70">
        <v>0.3</v>
      </c>
      <c r="M17" s="70">
        <v>3</v>
      </c>
      <c r="N17" s="8">
        <f>SUM(E17:M17)</f>
        <v>54</v>
      </c>
    </row>
    <row r="18" spans="1:14" ht="12.75">
      <c r="A18" s="174"/>
      <c r="B18" s="179"/>
      <c r="C18" s="9" t="s">
        <v>17</v>
      </c>
      <c r="D18" s="10"/>
      <c r="E18" s="84" t="s">
        <v>53</v>
      </c>
      <c r="F18" s="66" t="s">
        <v>53</v>
      </c>
      <c r="G18" s="66" t="s">
        <v>53</v>
      </c>
      <c r="H18" s="66" t="s">
        <v>53</v>
      </c>
      <c r="I18" s="66" t="s">
        <v>53</v>
      </c>
      <c r="J18" s="66" t="s">
        <v>53</v>
      </c>
      <c r="K18" s="66" t="s">
        <v>53</v>
      </c>
      <c r="L18" s="66" t="s">
        <v>53</v>
      </c>
      <c r="M18" s="72" t="s">
        <v>53</v>
      </c>
      <c r="N18" s="11">
        <f>SUM(E18:M18)</f>
        <v>0</v>
      </c>
    </row>
    <row r="19" spans="1:14" ht="13.5" thickBot="1">
      <c r="A19" s="169"/>
      <c r="B19" s="180"/>
      <c r="C19" s="12" t="s">
        <v>18</v>
      </c>
      <c r="D19" s="13"/>
      <c r="E19" s="71" t="s">
        <v>53</v>
      </c>
      <c r="F19" s="71" t="s">
        <v>53</v>
      </c>
      <c r="G19" s="71">
        <f>-A20</f>
        <v>-6</v>
      </c>
      <c r="H19" s="71" t="s">
        <v>53</v>
      </c>
      <c r="I19" s="71" t="s">
        <v>53</v>
      </c>
      <c r="J19" s="71" t="s">
        <v>53</v>
      </c>
      <c r="K19" s="71" t="s">
        <v>53</v>
      </c>
      <c r="L19" s="71" t="s">
        <v>53</v>
      </c>
      <c r="M19" s="71" t="s">
        <v>53</v>
      </c>
      <c r="N19" s="15">
        <f>(N18*100)/N17</f>
        <v>0</v>
      </c>
    </row>
    <row r="20" spans="1:14" ht="12.75">
      <c r="A20" s="168">
        <v>6</v>
      </c>
      <c r="B20" s="178" t="s">
        <v>26</v>
      </c>
      <c r="C20" s="6" t="s">
        <v>15</v>
      </c>
      <c r="D20" s="7" t="s">
        <v>27</v>
      </c>
      <c r="E20" s="74">
        <v>300</v>
      </c>
      <c r="F20" s="70">
        <v>1000</v>
      </c>
      <c r="G20" s="70">
        <v>540</v>
      </c>
      <c r="H20" s="70">
        <v>1105</v>
      </c>
      <c r="I20" s="70">
        <v>732</v>
      </c>
      <c r="J20" s="70">
        <v>500</v>
      </c>
      <c r="K20" s="70">
        <v>2950</v>
      </c>
      <c r="L20" s="70">
        <v>102</v>
      </c>
      <c r="M20" s="70">
        <v>1000</v>
      </c>
      <c r="N20" s="8">
        <f>SUM(E20:M20)</f>
        <v>8229</v>
      </c>
    </row>
    <row r="21" spans="1:14" ht="12.75">
      <c r="A21" s="174"/>
      <c r="B21" s="179"/>
      <c r="C21" s="9" t="s">
        <v>17</v>
      </c>
      <c r="D21" s="10"/>
      <c r="E21" s="75" t="s">
        <v>53</v>
      </c>
      <c r="F21" s="66" t="s">
        <v>53</v>
      </c>
      <c r="G21" s="66" t="s">
        <v>53</v>
      </c>
      <c r="H21" s="66" t="s">
        <v>53</v>
      </c>
      <c r="I21" s="66" t="s">
        <v>53</v>
      </c>
      <c r="J21" s="66" t="s">
        <v>53</v>
      </c>
      <c r="K21" s="66" t="s">
        <v>53</v>
      </c>
      <c r="L21" s="66" t="s">
        <v>53</v>
      </c>
      <c r="M21" s="66" t="s">
        <v>53</v>
      </c>
      <c r="N21" s="11">
        <f>SUM(E21:M21)</f>
        <v>0</v>
      </c>
    </row>
    <row r="22" spans="1:14" ht="13.5" thickBot="1">
      <c r="A22" s="169"/>
      <c r="B22" s="180"/>
      <c r="C22" s="12" t="s">
        <v>18</v>
      </c>
      <c r="D22" s="13"/>
      <c r="E22" s="71" t="s">
        <v>53</v>
      </c>
      <c r="F22" s="71" t="s">
        <v>53</v>
      </c>
      <c r="G22" s="71" t="s">
        <v>53</v>
      </c>
      <c r="H22" s="71" t="s">
        <v>53</v>
      </c>
      <c r="I22" s="71" t="s">
        <v>53</v>
      </c>
      <c r="J22" s="71" t="s">
        <v>53</v>
      </c>
      <c r="K22" s="71" t="s">
        <v>53</v>
      </c>
      <c r="L22" s="71" t="s">
        <v>53</v>
      </c>
      <c r="M22" s="71" t="s">
        <v>53</v>
      </c>
      <c r="N22" s="15">
        <f>(N21*100)/N20</f>
        <v>0</v>
      </c>
    </row>
    <row r="23" spans="1:14" ht="12.75">
      <c r="A23" s="168">
        <v>7</v>
      </c>
      <c r="B23" s="178" t="s">
        <v>28</v>
      </c>
      <c r="C23" s="6" t="s">
        <v>15</v>
      </c>
      <c r="D23" s="7" t="s">
        <v>27</v>
      </c>
      <c r="E23" s="74">
        <v>300</v>
      </c>
      <c r="F23" s="70">
        <v>1000</v>
      </c>
      <c r="G23" s="70">
        <v>540</v>
      </c>
      <c r="H23" s="70">
        <v>1105</v>
      </c>
      <c r="I23" s="70">
        <v>732</v>
      </c>
      <c r="J23" s="70">
        <v>500</v>
      </c>
      <c r="K23" s="70">
        <v>2950</v>
      </c>
      <c r="L23" s="70">
        <v>102</v>
      </c>
      <c r="M23" s="70">
        <v>1000</v>
      </c>
      <c r="N23" s="8">
        <f>SUM(E23:M23)</f>
        <v>8229</v>
      </c>
    </row>
    <row r="24" spans="1:14" ht="12.75">
      <c r="A24" s="174"/>
      <c r="B24" s="179"/>
      <c r="C24" s="9" t="s">
        <v>17</v>
      </c>
      <c r="D24" s="10"/>
      <c r="E24" s="75" t="s">
        <v>53</v>
      </c>
      <c r="F24" s="66" t="s">
        <v>53</v>
      </c>
      <c r="G24" s="66" t="s">
        <v>53</v>
      </c>
      <c r="H24" s="66" t="s">
        <v>53</v>
      </c>
      <c r="I24" s="66" t="s">
        <v>53</v>
      </c>
      <c r="J24" s="66" t="s">
        <v>53</v>
      </c>
      <c r="K24" s="66" t="s">
        <v>53</v>
      </c>
      <c r="L24" s="66" t="s">
        <v>53</v>
      </c>
      <c r="M24" s="66" t="s">
        <v>53</v>
      </c>
      <c r="N24" s="11">
        <f>SUM(E24:M24)</f>
        <v>0</v>
      </c>
    </row>
    <row r="25" spans="1:14" ht="13.5" thickBot="1">
      <c r="A25" s="169"/>
      <c r="B25" s="180"/>
      <c r="C25" s="12" t="s">
        <v>18</v>
      </c>
      <c r="D25" s="13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15">
        <f>(N24*100)/N23</f>
        <v>0</v>
      </c>
    </row>
    <row r="26" spans="1:14" ht="12.75">
      <c r="A26" s="168">
        <v>8</v>
      </c>
      <c r="B26" s="178" t="s">
        <v>40</v>
      </c>
      <c r="C26" s="6" t="s">
        <v>15</v>
      </c>
      <c r="D26" s="7" t="s">
        <v>27</v>
      </c>
      <c r="E26" s="74">
        <v>175</v>
      </c>
      <c r="F26" s="70">
        <v>45</v>
      </c>
      <c r="G26" s="70">
        <v>110</v>
      </c>
      <c r="H26" s="70">
        <v>10</v>
      </c>
      <c r="I26" s="70">
        <v>15</v>
      </c>
      <c r="J26" s="70">
        <v>80</v>
      </c>
      <c r="K26" s="70">
        <v>250</v>
      </c>
      <c r="L26" s="70">
        <v>35</v>
      </c>
      <c r="M26" s="70">
        <v>1000</v>
      </c>
      <c r="N26" s="8">
        <f>SUM(E26:M26)</f>
        <v>1720</v>
      </c>
    </row>
    <row r="27" spans="1:14" ht="12.75">
      <c r="A27" s="174"/>
      <c r="B27" s="179"/>
      <c r="C27" s="9" t="s">
        <v>17</v>
      </c>
      <c r="D27" s="10"/>
      <c r="E27" s="75" t="s">
        <v>53</v>
      </c>
      <c r="F27" s="66" t="s">
        <v>53</v>
      </c>
      <c r="G27" s="66" t="s">
        <v>53</v>
      </c>
      <c r="H27" s="66" t="s">
        <v>53</v>
      </c>
      <c r="I27" s="66" t="s">
        <v>53</v>
      </c>
      <c r="J27" s="66" t="s">
        <v>53</v>
      </c>
      <c r="K27" s="66" t="s">
        <v>53</v>
      </c>
      <c r="L27" s="66" t="s">
        <v>53</v>
      </c>
      <c r="M27" s="66" t="s">
        <v>53</v>
      </c>
      <c r="N27" s="11">
        <f>SUM(E27:M27)</f>
        <v>0</v>
      </c>
    </row>
    <row r="28" spans="1:14" ht="13.5" thickBot="1">
      <c r="A28" s="169"/>
      <c r="B28" s="180"/>
      <c r="C28" s="12" t="s">
        <v>18</v>
      </c>
      <c r="D28" s="13"/>
      <c r="E28" s="71" t="s">
        <v>53</v>
      </c>
      <c r="F28" s="71" t="s">
        <v>53</v>
      </c>
      <c r="G28" s="71" t="s">
        <v>53</v>
      </c>
      <c r="H28" s="71" t="s">
        <v>53</v>
      </c>
      <c r="I28" s="71" t="s">
        <v>53</v>
      </c>
      <c r="J28" s="71" t="s">
        <v>53</v>
      </c>
      <c r="K28" s="71" t="s">
        <v>53</v>
      </c>
      <c r="L28" s="71" t="s">
        <v>53</v>
      </c>
      <c r="M28" s="71" t="s">
        <v>53</v>
      </c>
      <c r="N28" s="16">
        <f>(N27*100)/N26</f>
        <v>0</v>
      </c>
    </row>
    <row r="29" spans="1:14" ht="12.75">
      <c r="A29" s="168">
        <v>9</v>
      </c>
      <c r="B29" s="178" t="s">
        <v>41</v>
      </c>
      <c r="C29" s="6" t="s">
        <v>15</v>
      </c>
      <c r="D29" s="7" t="s">
        <v>27</v>
      </c>
      <c r="E29" s="74">
        <v>70</v>
      </c>
      <c r="F29" s="70">
        <v>0</v>
      </c>
      <c r="G29" s="70">
        <v>240</v>
      </c>
      <c r="H29" s="70"/>
      <c r="I29" s="70"/>
      <c r="J29" s="70">
        <v>80</v>
      </c>
      <c r="K29" s="70">
        <v>685</v>
      </c>
      <c r="L29" s="70">
        <v>26</v>
      </c>
      <c r="M29" s="70">
        <v>1300</v>
      </c>
      <c r="N29" s="8">
        <f>SUM(E29:M29)</f>
        <v>2401</v>
      </c>
    </row>
    <row r="30" spans="1:14" ht="12.75">
      <c r="A30" s="174"/>
      <c r="B30" s="179"/>
      <c r="C30" s="9" t="s">
        <v>17</v>
      </c>
      <c r="D30" s="10"/>
      <c r="E30" s="75" t="s">
        <v>53</v>
      </c>
      <c r="F30" s="66">
        <v>0</v>
      </c>
      <c r="G30" s="66" t="s">
        <v>53</v>
      </c>
      <c r="H30" s="66" t="s">
        <v>53</v>
      </c>
      <c r="I30" s="66" t="s">
        <v>53</v>
      </c>
      <c r="J30" s="66" t="s">
        <v>53</v>
      </c>
      <c r="K30" s="66" t="s">
        <v>53</v>
      </c>
      <c r="L30" s="66" t="s">
        <v>53</v>
      </c>
      <c r="M30" s="66" t="s">
        <v>53</v>
      </c>
      <c r="N30" s="11">
        <f>SUM(E30:M30)</f>
        <v>0</v>
      </c>
    </row>
    <row r="31" spans="1:14" ht="13.5" thickBot="1">
      <c r="A31" s="169"/>
      <c r="B31" s="180"/>
      <c r="C31" s="12" t="s">
        <v>18</v>
      </c>
      <c r="D31" s="13"/>
      <c r="E31" s="71" t="s">
        <v>53</v>
      </c>
      <c r="F31" s="73">
        <v>0</v>
      </c>
      <c r="G31" s="71" t="s">
        <v>53</v>
      </c>
      <c r="H31" s="71" t="s">
        <v>53</v>
      </c>
      <c r="I31" s="71" t="s">
        <v>53</v>
      </c>
      <c r="J31" s="71" t="s">
        <v>53</v>
      </c>
      <c r="K31" s="71" t="s">
        <v>53</v>
      </c>
      <c r="L31" s="71" t="s">
        <v>53</v>
      </c>
      <c r="M31" s="71" t="s">
        <v>53</v>
      </c>
      <c r="N31" s="16">
        <f>(N30*100)/N29</f>
        <v>0</v>
      </c>
    </row>
    <row r="32" spans="1:14" ht="12.75">
      <c r="A32" s="168">
        <v>10</v>
      </c>
      <c r="B32" s="175" t="s">
        <v>42</v>
      </c>
      <c r="C32" s="6" t="s">
        <v>15</v>
      </c>
      <c r="D32" s="7" t="s">
        <v>27</v>
      </c>
      <c r="E32" s="74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10</v>
      </c>
      <c r="K32" s="70">
        <v>25</v>
      </c>
      <c r="L32" s="70"/>
      <c r="M32" s="70">
        <v>0</v>
      </c>
      <c r="N32" s="8">
        <f>SUM(E32:M32)</f>
        <v>35</v>
      </c>
    </row>
    <row r="33" spans="1:14" ht="12.75">
      <c r="A33" s="174"/>
      <c r="B33" s="176"/>
      <c r="C33" s="9" t="s">
        <v>17</v>
      </c>
      <c r="D33" s="10"/>
      <c r="E33" s="75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53</v>
      </c>
      <c r="K33" s="66" t="s">
        <v>53</v>
      </c>
      <c r="L33" s="66" t="s">
        <v>53</v>
      </c>
      <c r="M33" s="66">
        <v>0</v>
      </c>
      <c r="N33" s="11">
        <f>SUM(E33:M33)</f>
        <v>0</v>
      </c>
    </row>
    <row r="34" spans="1:14" ht="13.5" thickBot="1">
      <c r="A34" s="169"/>
      <c r="B34" s="177"/>
      <c r="C34" s="12" t="s">
        <v>18</v>
      </c>
      <c r="D34" s="13"/>
      <c r="E34" s="73">
        <v>0</v>
      </c>
      <c r="F34" s="73">
        <v>0</v>
      </c>
      <c r="G34" s="73">
        <v>0</v>
      </c>
      <c r="H34" s="73">
        <v>0</v>
      </c>
      <c r="I34" s="71">
        <v>0</v>
      </c>
      <c r="J34" s="71" t="s">
        <v>53</v>
      </c>
      <c r="K34" s="71" t="s">
        <v>53</v>
      </c>
      <c r="L34" s="71" t="s">
        <v>53</v>
      </c>
      <c r="M34" s="73">
        <v>0</v>
      </c>
      <c r="N34" s="16">
        <f>(N33*100)/N32</f>
        <v>0</v>
      </c>
    </row>
    <row r="35" spans="1:14" ht="12.75">
      <c r="A35" s="168">
        <v>11</v>
      </c>
      <c r="B35" s="175" t="s">
        <v>43</v>
      </c>
      <c r="C35" s="6" t="s">
        <v>15</v>
      </c>
      <c r="D35" s="7" t="s">
        <v>27</v>
      </c>
      <c r="E35" s="74">
        <v>0</v>
      </c>
      <c r="F35" s="70">
        <v>0</v>
      </c>
      <c r="G35" s="70">
        <v>0</v>
      </c>
      <c r="H35" s="70">
        <v>15</v>
      </c>
      <c r="I35" s="70">
        <v>10</v>
      </c>
      <c r="J35" s="70">
        <v>70</v>
      </c>
      <c r="K35" s="70">
        <v>65</v>
      </c>
      <c r="L35" s="70">
        <v>3</v>
      </c>
      <c r="M35" s="70">
        <v>0</v>
      </c>
      <c r="N35" s="8">
        <f>SUM(E35:M35)</f>
        <v>163</v>
      </c>
    </row>
    <row r="36" spans="1:14" ht="12.75">
      <c r="A36" s="174"/>
      <c r="B36" s="176"/>
      <c r="C36" s="9" t="s">
        <v>17</v>
      </c>
      <c r="D36" s="10"/>
      <c r="E36" s="75">
        <v>0</v>
      </c>
      <c r="F36" s="66">
        <v>0</v>
      </c>
      <c r="G36" s="66">
        <v>0</v>
      </c>
      <c r="H36" s="66" t="s">
        <v>53</v>
      </c>
      <c r="I36" s="66" t="s">
        <v>53</v>
      </c>
      <c r="J36" s="66"/>
      <c r="K36" s="66"/>
      <c r="L36" s="66"/>
      <c r="M36" s="66">
        <v>0</v>
      </c>
      <c r="N36" s="11">
        <f>SUM(E36:M36)</f>
        <v>0</v>
      </c>
    </row>
    <row r="37" spans="1:14" ht="13.5" thickBot="1">
      <c r="A37" s="169"/>
      <c r="B37" s="177"/>
      <c r="C37" s="12" t="s">
        <v>18</v>
      </c>
      <c r="D37" s="13"/>
      <c r="E37" s="73">
        <v>0</v>
      </c>
      <c r="F37" s="73">
        <v>0</v>
      </c>
      <c r="G37" s="73">
        <v>0</v>
      </c>
      <c r="H37" s="71" t="s">
        <v>53</v>
      </c>
      <c r="I37" s="71" t="s">
        <v>53</v>
      </c>
      <c r="J37" s="71"/>
      <c r="K37" s="73"/>
      <c r="L37" s="73"/>
      <c r="M37" s="73">
        <v>0</v>
      </c>
      <c r="N37" s="16">
        <f>(N36*100)/N35</f>
        <v>0</v>
      </c>
    </row>
    <row r="38" spans="1:14" ht="12.75">
      <c r="A38" s="168">
        <v>12</v>
      </c>
      <c r="B38" s="178" t="s">
        <v>29</v>
      </c>
      <c r="C38" s="6" t="s">
        <v>15</v>
      </c>
      <c r="D38" s="7" t="s">
        <v>30</v>
      </c>
      <c r="E38" s="74">
        <v>2</v>
      </c>
      <c r="F38" s="70">
        <v>6.5</v>
      </c>
      <c r="G38" s="70">
        <v>0.8</v>
      </c>
      <c r="H38" s="70">
        <v>1.2</v>
      </c>
      <c r="I38" s="70">
        <v>1.7</v>
      </c>
      <c r="J38" s="70">
        <v>11.5</v>
      </c>
      <c r="K38" s="70">
        <v>23.5</v>
      </c>
      <c r="L38" s="70">
        <v>1.1</v>
      </c>
      <c r="M38" s="70">
        <v>1.5</v>
      </c>
      <c r="N38" s="8">
        <f>SUM(E38:M38)</f>
        <v>49.800000000000004</v>
      </c>
    </row>
    <row r="39" spans="1:14" ht="12.75">
      <c r="A39" s="174"/>
      <c r="B39" s="179"/>
      <c r="C39" s="9" t="s">
        <v>17</v>
      </c>
      <c r="D39" s="10"/>
      <c r="E39" s="85" t="s">
        <v>53</v>
      </c>
      <c r="F39" s="66" t="s">
        <v>53</v>
      </c>
      <c r="G39" s="72" t="s">
        <v>53</v>
      </c>
      <c r="H39" s="72" t="s">
        <v>53</v>
      </c>
      <c r="I39" s="66" t="s">
        <v>53</v>
      </c>
      <c r="J39" s="66"/>
      <c r="K39" s="66"/>
      <c r="L39" s="66"/>
      <c r="M39" s="83" t="s">
        <v>53</v>
      </c>
      <c r="N39" s="11">
        <f>SUM(E39:M39)</f>
        <v>0</v>
      </c>
    </row>
    <row r="40" spans="1:14" ht="13.5" thickBot="1">
      <c r="A40" s="169"/>
      <c r="B40" s="180"/>
      <c r="C40" s="12" t="s">
        <v>18</v>
      </c>
      <c r="D40" s="13"/>
      <c r="E40" s="71" t="s">
        <v>53</v>
      </c>
      <c r="F40" s="71" t="s">
        <v>53</v>
      </c>
      <c r="G40" s="73" t="s">
        <v>53</v>
      </c>
      <c r="H40" s="71" t="s">
        <v>53</v>
      </c>
      <c r="I40" s="71" t="s">
        <v>53</v>
      </c>
      <c r="J40" s="71"/>
      <c r="K40" s="71"/>
      <c r="L40" s="71"/>
      <c r="M40" s="71" t="s">
        <v>53</v>
      </c>
      <c r="N40" s="16">
        <f>(N39*100)/N38</f>
        <v>0</v>
      </c>
    </row>
    <row r="41" spans="1:14" ht="12.75" customHeight="1">
      <c r="A41" s="168">
        <v>13</v>
      </c>
      <c r="B41" s="175" t="s">
        <v>31</v>
      </c>
      <c r="C41" s="6" t="s">
        <v>15</v>
      </c>
      <c r="D41" s="7" t="s">
        <v>27</v>
      </c>
      <c r="E41" s="74">
        <v>17</v>
      </c>
      <c r="F41" s="74">
        <v>106</v>
      </c>
      <c r="G41" s="74">
        <v>24</v>
      </c>
      <c r="H41" s="74">
        <v>22</v>
      </c>
      <c r="I41" s="74">
        <v>35</v>
      </c>
      <c r="J41" s="74">
        <v>12</v>
      </c>
      <c r="K41" s="74">
        <v>52</v>
      </c>
      <c r="L41" s="74">
        <v>5</v>
      </c>
      <c r="M41" s="74">
        <v>28</v>
      </c>
      <c r="N41" s="8">
        <f>SUM(E41:M41)</f>
        <v>301</v>
      </c>
    </row>
    <row r="42" spans="1:14" ht="12.75">
      <c r="A42" s="174"/>
      <c r="B42" s="176"/>
      <c r="C42" s="9" t="s">
        <v>17</v>
      </c>
      <c r="D42" s="10"/>
      <c r="E42" s="75" t="s">
        <v>53</v>
      </c>
      <c r="F42" s="75" t="s">
        <v>53</v>
      </c>
      <c r="G42" s="75" t="s">
        <v>53</v>
      </c>
      <c r="H42" s="75" t="s">
        <v>53</v>
      </c>
      <c r="I42" s="75" t="s">
        <v>53</v>
      </c>
      <c r="J42" s="75"/>
      <c r="K42" s="75"/>
      <c r="L42" s="75"/>
      <c r="M42" s="75" t="s">
        <v>53</v>
      </c>
      <c r="N42" s="11">
        <f>SUM(E42:M42)</f>
        <v>0</v>
      </c>
    </row>
    <row r="43" spans="1:14" ht="13.5" thickBot="1">
      <c r="A43" s="169"/>
      <c r="B43" s="177"/>
      <c r="C43" s="12" t="s">
        <v>18</v>
      </c>
      <c r="D43" s="13"/>
      <c r="E43" s="71" t="s">
        <v>53</v>
      </c>
      <c r="F43" s="71" t="s">
        <v>53</v>
      </c>
      <c r="G43" s="71" t="s">
        <v>53</v>
      </c>
      <c r="H43" s="71" t="s">
        <v>53</v>
      </c>
      <c r="I43" s="71" t="s">
        <v>53</v>
      </c>
      <c r="J43" s="71"/>
      <c r="K43" s="71"/>
      <c r="L43" s="71"/>
      <c r="M43" s="71" t="s">
        <v>53</v>
      </c>
      <c r="N43" s="16">
        <f>(N42*100)/N41</f>
        <v>0</v>
      </c>
    </row>
    <row r="44" spans="1:14" ht="12.75" customHeight="1">
      <c r="A44" s="168">
        <v>14</v>
      </c>
      <c r="B44" s="170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76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19">
        <f>SUM(E44:M44)</f>
        <v>49063</v>
      </c>
    </row>
    <row r="45" spans="1:14" ht="13.5" thickBot="1">
      <c r="A45" s="169"/>
      <c r="B45" s="171"/>
      <c r="C45" s="20"/>
      <c r="D45" s="21"/>
      <c r="E45" s="79"/>
      <c r="F45" s="78"/>
      <c r="G45" s="79"/>
      <c r="H45" s="78"/>
      <c r="I45" s="79"/>
      <c r="J45" s="78"/>
      <c r="K45" s="79"/>
      <c r="L45" s="78"/>
      <c r="M45" s="79"/>
      <c r="N45" s="2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8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2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66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11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66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11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66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11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66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11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66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11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8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16">
        <f t="shared" si="2"/>
        <v>13350</v>
      </c>
    </row>
    <row r="54" spans="5:14" s="2" customFormat="1" ht="15.75">
      <c r="E54" s="82"/>
      <c r="F54" s="82"/>
      <c r="G54" s="82"/>
      <c r="H54" s="82"/>
      <c r="I54" s="82"/>
      <c r="J54" s="82"/>
      <c r="K54" s="82"/>
      <c r="L54" s="82"/>
      <c r="M54" s="82"/>
      <c r="N54" s="3"/>
    </row>
    <row r="55" spans="2:14" s="2" customFormat="1" ht="15.75">
      <c r="B55" s="2" t="s">
        <v>54</v>
      </c>
      <c r="E55" s="82"/>
      <c r="F55" s="82"/>
      <c r="G55" s="82"/>
      <c r="H55" s="82"/>
      <c r="I55" s="82"/>
      <c r="J55" s="82"/>
      <c r="K55" s="82"/>
      <c r="L55" s="82"/>
      <c r="M55" s="82" t="s">
        <v>56</v>
      </c>
      <c r="N55" s="3"/>
    </row>
    <row r="56" spans="2:14" s="2" customFormat="1" ht="15.75">
      <c r="B56" s="2" t="s">
        <v>55</v>
      </c>
      <c r="E56" s="82"/>
      <c r="F56" s="82"/>
      <c r="G56" s="82"/>
      <c r="H56" s="82"/>
      <c r="I56" s="82"/>
      <c r="J56" s="82"/>
      <c r="K56" s="82"/>
      <c r="L56" s="82"/>
      <c r="M56" s="82"/>
      <c r="N56" s="3"/>
    </row>
    <row r="58" ht="12.75">
      <c r="B58" s="32" t="s">
        <v>51</v>
      </c>
    </row>
    <row r="59" ht="12.75">
      <c r="B59" s="1" t="s">
        <v>52</v>
      </c>
    </row>
  </sheetData>
  <sheetProtection/>
  <mergeCells count="30">
    <mergeCell ref="A44:A45"/>
    <mergeCell ref="B44:B45"/>
    <mergeCell ref="A38:A40"/>
    <mergeCell ref="B38:B40"/>
    <mergeCell ref="A41:A43"/>
    <mergeCell ref="B41:B43"/>
    <mergeCell ref="A32:A34"/>
    <mergeCell ref="B32:B34"/>
    <mergeCell ref="A14:A16"/>
    <mergeCell ref="B14:B16"/>
    <mergeCell ref="A17:A19"/>
    <mergeCell ref="B17:B19"/>
    <mergeCell ref="A35:A37"/>
    <mergeCell ref="B35:B37"/>
    <mergeCell ref="A20:A22"/>
    <mergeCell ref="B20:B22"/>
    <mergeCell ref="A23:A25"/>
    <mergeCell ref="B23:B25"/>
    <mergeCell ref="A26:A28"/>
    <mergeCell ref="B26:B28"/>
    <mergeCell ref="A29:A31"/>
    <mergeCell ref="B29:B31"/>
    <mergeCell ref="A11:A13"/>
    <mergeCell ref="B11:B13"/>
    <mergeCell ref="A1:N1"/>
    <mergeCell ref="A2:N2"/>
    <mergeCell ref="A5:A7"/>
    <mergeCell ref="B5:B7"/>
    <mergeCell ref="A8:A10"/>
    <mergeCell ref="B8:B10"/>
  </mergeCells>
  <printOptions/>
  <pageMargins left="0.3937007874015748" right="0.1968503937007874" top="0.52" bottom="0.3937007874015748" header="0.5118110236220472" footer="0.4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3" sqref="A1:N16384"/>
    </sheetView>
  </sheetViews>
  <sheetFormatPr defaultColWidth="9.140625" defaultRowHeight="12.75"/>
  <cols>
    <col min="1" max="1" width="5.140625" style="0" customWidth="1"/>
    <col min="2" max="2" width="23.00390625" style="0" customWidth="1"/>
    <col min="4" max="4" width="9.421875" style="0" customWidth="1"/>
    <col min="5" max="5" width="10.140625" style="67" customWidth="1"/>
    <col min="6" max="6" width="8.00390625" style="67" customWidth="1"/>
    <col min="7" max="7" width="8.57421875" style="67" customWidth="1"/>
    <col min="8" max="10" width="9.140625" style="67" customWidth="1"/>
    <col min="11" max="11" width="9.7109375" style="67" customWidth="1"/>
    <col min="12" max="13" width="9.140625" style="67" customWidth="1"/>
    <col min="14" max="14" width="10.8515625" style="102" customWidth="1"/>
  </cols>
  <sheetData>
    <row r="1" spans="1:14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.75">
      <c r="A2" s="172" t="s">
        <v>61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ht="13.5" thickBot="1"/>
    <row r="4" spans="1:14" ht="24.75" thickBot="1">
      <c r="A4" s="34" t="s">
        <v>1</v>
      </c>
      <c r="B4" s="35" t="s">
        <v>2</v>
      </c>
      <c r="C4" s="35"/>
      <c r="D4" s="35" t="s">
        <v>3</v>
      </c>
      <c r="E4" s="69" t="s">
        <v>4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9" t="s">
        <v>10</v>
      </c>
      <c r="L4" s="68" t="s">
        <v>11</v>
      </c>
      <c r="M4" s="69" t="s">
        <v>12</v>
      </c>
      <c r="N4" s="36" t="s">
        <v>13</v>
      </c>
    </row>
    <row r="5" spans="1:14" ht="12.75">
      <c r="A5" s="168">
        <v>1</v>
      </c>
      <c r="B5" s="178" t="s">
        <v>14</v>
      </c>
      <c r="C5" s="6" t="s">
        <v>15</v>
      </c>
      <c r="D5" s="7" t="s">
        <v>16</v>
      </c>
      <c r="E5" s="74">
        <v>4143</v>
      </c>
      <c r="F5" s="70">
        <v>22500</v>
      </c>
      <c r="G5" s="70">
        <v>4718</v>
      </c>
      <c r="H5" s="70">
        <v>7235</v>
      </c>
      <c r="I5" s="70">
        <v>4897</v>
      </c>
      <c r="J5" s="70">
        <v>6870</v>
      </c>
      <c r="K5" s="70">
        <v>21725</v>
      </c>
      <c r="L5" s="70">
        <v>2650</v>
      </c>
      <c r="M5" s="70">
        <v>9060</v>
      </c>
      <c r="N5" s="45">
        <f aca="true" t="shared" si="0" ref="N5:N12">SUM(E5:M5)</f>
        <v>83798</v>
      </c>
    </row>
    <row r="6" spans="1:14" ht="12.75">
      <c r="A6" s="174"/>
      <c r="B6" s="179"/>
      <c r="C6" s="9" t="s">
        <v>17</v>
      </c>
      <c r="D6" s="10"/>
      <c r="E6" s="75">
        <v>3025</v>
      </c>
      <c r="F6" s="66">
        <v>4653</v>
      </c>
      <c r="G6" s="66">
        <v>1120</v>
      </c>
      <c r="H6" s="66">
        <v>2495</v>
      </c>
      <c r="I6" s="66">
        <v>2080</v>
      </c>
      <c r="J6" s="66">
        <v>2717</v>
      </c>
      <c r="K6" s="66">
        <v>9088</v>
      </c>
      <c r="L6" s="66">
        <v>889</v>
      </c>
      <c r="M6" s="66">
        <v>3632</v>
      </c>
      <c r="N6" s="60">
        <f t="shared" si="0"/>
        <v>29699</v>
      </c>
    </row>
    <row r="7" spans="1:14" ht="13.5" thickBot="1">
      <c r="A7" s="169"/>
      <c r="B7" s="180"/>
      <c r="C7" s="12" t="s">
        <v>18</v>
      </c>
      <c r="D7" s="13"/>
      <c r="E7" s="71">
        <v>73</v>
      </c>
      <c r="F7" s="71">
        <v>20.68</v>
      </c>
      <c r="G7" s="71">
        <v>23.7</v>
      </c>
      <c r="H7" s="71">
        <v>34.4</v>
      </c>
      <c r="I7" s="71">
        <v>42.4</v>
      </c>
      <c r="J7" s="71">
        <v>39.5</v>
      </c>
      <c r="K7" s="71">
        <v>41.8</v>
      </c>
      <c r="L7" s="71">
        <v>33.5</v>
      </c>
      <c r="M7" s="71">
        <v>40</v>
      </c>
      <c r="N7" s="103">
        <v>35.4</v>
      </c>
    </row>
    <row r="8" spans="1:14" ht="12.75">
      <c r="A8" s="168">
        <v>2</v>
      </c>
      <c r="B8" s="178" t="s">
        <v>19</v>
      </c>
      <c r="C8" s="6" t="s">
        <v>15</v>
      </c>
      <c r="D8" s="7" t="s">
        <v>20</v>
      </c>
      <c r="E8" s="74">
        <v>210</v>
      </c>
      <c r="F8" s="70">
        <v>412.4</v>
      </c>
      <c r="G8" s="70">
        <v>268.18</v>
      </c>
      <c r="H8" s="70">
        <v>239</v>
      </c>
      <c r="I8" s="70">
        <v>63.4</v>
      </c>
      <c r="J8" s="70">
        <v>174.7</v>
      </c>
      <c r="K8" s="70">
        <v>625.1</v>
      </c>
      <c r="L8" s="70">
        <v>13.9</v>
      </c>
      <c r="M8" s="70">
        <v>420</v>
      </c>
      <c r="N8" s="45">
        <f t="shared" si="0"/>
        <v>2426.6800000000003</v>
      </c>
    </row>
    <row r="9" spans="1:14" ht="12.75">
      <c r="A9" s="174"/>
      <c r="B9" s="179"/>
      <c r="C9" s="9" t="s">
        <v>17</v>
      </c>
      <c r="D9" s="10"/>
      <c r="E9" s="75">
        <v>9.3</v>
      </c>
      <c r="F9" s="66">
        <v>12.18</v>
      </c>
      <c r="G9" s="66">
        <v>130.8</v>
      </c>
      <c r="H9" s="66">
        <v>23.9</v>
      </c>
      <c r="I9" s="66">
        <v>18.4</v>
      </c>
      <c r="J9" s="66">
        <v>86.23</v>
      </c>
      <c r="K9" s="72">
        <v>94.4</v>
      </c>
      <c r="L9" s="66">
        <v>6.4</v>
      </c>
      <c r="M9" s="66">
        <v>14.45</v>
      </c>
      <c r="N9" s="60">
        <f t="shared" si="0"/>
        <v>396.06</v>
      </c>
    </row>
    <row r="10" spans="1:14" ht="13.5" thickBot="1">
      <c r="A10" s="169"/>
      <c r="B10" s="180"/>
      <c r="C10" s="12" t="s">
        <v>18</v>
      </c>
      <c r="D10" s="13"/>
      <c r="E10" s="71">
        <v>4.4</v>
      </c>
      <c r="F10" s="71">
        <v>2.9</v>
      </c>
      <c r="G10" s="71">
        <v>48.7</v>
      </c>
      <c r="H10" s="71">
        <v>10</v>
      </c>
      <c r="I10" s="71">
        <v>29</v>
      </c>
      <c r="J10" s="71">
        <v>49.3</v>
      </c>
      <c r="K10" s="71">
        <v>15.1</v>
      </c>
      <c r="L10" s="71">
        <v>46</v>
      </c>
      <c r="M10" s="71">
        <v>3.4</v>
      </c>
      <c r="N10" s="103">
        <v>16.3</v>
      </c>
    </row>
    <row r="11" spans="1:14" ht="12.75">
      <c r="A11" s="168">
        <v>3</v>
      </c>
      <c r="B11" s="178" t="s">
        <v>21</v>
      </c>
      <c r="C11" s="6" t="s">
        <v>15</v>
      </c>
      <c r="D11" s="7" t="s">
        <v>22</v>
      </c>
      <c r="E11" s="74">
        <v>3</v>
      </c>
      <c r="F11" s="70">
        <v>20</v>
      </c>
      <c r="G11" s="70">
        <v>6</v>
      </c>
      <c r="H11" s="70">
        <v>7</v>
      </c>
      <c r="I11" s="70">
        <v>8</v>
      </c>
      <c r="J11" s="70">
        <v>50</v>
      </c>
      <c r="K11" s="70">
        <v>12</v>
      </c>
      <c r="L11" s="70">
        <v>4</v>
      </c>
      <c r="M11" s="70">
        <v>5</v>
      </c>
      <c r="N11" s="45">
        <f t="shared" si="0"/>
        <v>115</v>
      </c>
    </row>
    <row r="12" spans="1:14" ht="12.75">
      <c r="A12" s="174"/>
      <c r="B12" s="179"/>
      <c r="C12" s="9" t="s">
        <v>17</v>
      </c>
      <c r="D12" s="10"/>
      <c r="E12" s="75" t="s">
        <v>53</v>
      </c>
      <c r="F12" s="66" t="s">
        <v>53</v>
      </c>
      <c r="G12" s="66" t="s">
        <v>53</v>
      </c>
      <c r="H12" s="66" t="s">
        <v>53</v>
      </c>
      <c r="I12" s="66" t="s">
        <v>53</v>
      </c>
      <c r="J12" s="66" t="s">
        <v>53</v>
      </c>
      <c r="K12" s="66">
        <v>2</v>
      </c>
      <c r="L12" s="66" t="s">
        <v>53</v>
      </c>
      <c r="M12" s="66" t="s">
        <v>53</v>
      </c>
      <c r="N12" s="60">
        <f t="shared" si="0"/>
        <v>2</v>
      </c>
    </row>
    <row r="13" spans="1:14" ht="13.5" thickBot="1">
      <c r="A13" s="169"/>
      <c r="B13" s="180"/>
      <c r="C13" s="12" t="s">
        <v>18</v>
      </c>
      <c r="D13" s="13"/>
      <c r="E13" s="71" t="s">
        <v>53</v>
      </c>
      <c r="F13" s="71" t="s">
        <v>53</v>
      </c>
      <c r="G13" s="65" t="s">
        <v>53</v>
      </c>
      <c r="H13" s="71" t="s">
        <v>53</v>
      </c>
      <c r="I13" s="71" t="s">
        <v>53</v>
      </c>
      <c r="J13" s="71" t="s">
        <v>53</v>
      </c>
      <c r="K13" s="71">
        <f>(K12*100)/K11</f>
        <v>16.666666666666668</v>
      </c>
      <c r="L13" s="65" t="s">
        <v>53</v>
      </c>
      <c r="M13" s="71" t="s">
        <v>53</v>
      </c>
      <c r="N13" s="103">
        <f>(N12*100)/N11</f>
        <v>1.7391304347826086</v>
      </c>
    </row>
    <row r="14" spans="1:14" ht="12.75">
      <c r="A14" s="168">
        <v>4</v>
      </c>
      <c r="B14" s="178" t="s">
        <v>23</v>
      </c>
      <c r="C14" s="6" t="s">
        <v>15</v>
      </c>
      <c r="D14" s="7" t="s">
        <v>24</v>
      </c>
      <c r="E14" s="74">
        <v>50</v>
      </c>
      <c r="F14" s="70">
        <v>300</v>
      </c>
      <c r="G14" s="70">
        <v>50</v>
      </c>
      <c r="H14" s="70">
        <v>120</v>
      </c>
      <c r="I14" s="70">
        <v>80</v>
      </c>
      <c r="J14" s="70">
        <v>210</v>
      </c>
      <c r="K14" s="70">
        <v>190</v>
      </c>
      <c r="L14" s="70">
        <v>55.7</v>
      </c>
      <c r="M14" s="70">
        <v>50</v>
      </c>
      <c r="N14" s="45">
        <f>SUM(E14:M14)</f>
        <v>1105.7</v>
      </c>
    </row>
    <row r="15" spans="1:14" ht="12.75">
      <c r="A15" s="174"/>
      <c r="B15" s="179"/>
      <c r="C15" s="9" t="s">
        <v>17</v>
      </c>
      <c r="D15" s="10"/>
      <c r="E15" s="75" t="s">
        <v>53</v>
      </c>
      <c r="F15" s="66">
        <v>8</v>
      </c>
      <c r="G15" s="66">
        <v>6</v>
      </c>
      <c r="H15" s="66">
        <v>30</v>
      </c>
      <c r="I15" s="66" t="s">
        <v>53</v>
      </c>
      <c r="J15" s="66" t="s">
        <v>53</v>
      </c>
      <c r="K15" s="66">
        <v>16</v>
      </c>
      <c r="L15" s="66" t="s">
        <v>53</v>
      </c>
      <c r="M15" s="66" t="s">
        <v>53</v>
      </c>
      <c r="N15" s="60">
        <f>SUM(E15:M15)</f>
        <v>60</v>
      </c>
    </row>
    <row r="16" spans="1:14" ht="13.5" thickBot="1">
      <c r="A16" s="169"/>
      <c r="B16" s="180"/>
      <c r="C16" s="12" t="s">
        <v>18</v>
      </c>
      <c r="D16" s="13"/>
      <c r="E16" s="71" t="s">
        <v>53</v>
      </c>
      <c r="F16" s="71">
        <v>2.6</v>
      </c>
      <c r="G16" s="71">
        <v>12</v>
      </c>
      <c r="H16" s="71">
        <v>25</v>
      </c>
      <c r="I16" s="71" t="s">
        <v>53</v>
      </c>
      <c r="J16" s="71" t="s">
        <v>53</v>
      </c>
      <c r="K16" s="71">
        <v>8.4</v>
      </c>
      <c r="L16" s="71" t="s">
        <v>53</v>
      </c>
      <c r="M16" s="71" t="s">
        <v>53</v>
      </c>
      <c r="N16" s="103">
        <v>5.4</v>
      </c>
    </row>
    <row r="17" spans="1:14" ht="12.75">
      <c r="A17" s="168">
        <v>5</v>
      </c>
      <c r="B17" s="178" t="s">
        <v>25</v>
      </c>
      <c r="C17" s="6" t="s">
        <v>15</v>
      </c>
      <c r="D17" s="7" t="s">
        <v>20</v>
      </c>
      <c r="E17" s="74">
        <v>5</v>
      </c>
      <c r="F17" s="70">
        <v>16.5</v>
      </c>
      <c r="G17" s="70">
        <v>3.7</v>
      </c>
      <c r="H17" s="70">
        <v>5</v>
      </c>
      <c r="I17" s="70">
        <v>3.3</v>
      </c>
      <c r="J17" s="70">
        <v>1.5</v>
      </c>
      <c r="K17" s="70">
        <v>15.7</v>
      </c>
      <c r="L17" s="70">
        <v>0.3</v>
      </c>
      <c r="M17" s="70">
        <v>3</v>
      </c>
      <c r="N17" s="45">
        <f>SUM(E17:M17)</f>
        <v>54</v>
      </c>
    </row>
    <row r="18" spans="1:14" ht="12.75">
      <c r="A18" s="174"/>
      <c r="B18" s="179"/>
      <c r="C18" s="9" t="s">
        <v>17</v>
      </c>
      <c r="D18" s="10"/>
      <c r="E18" s="84" t="s">
        <v>53</v>
      </c>
      <c r="F18" s="66" t="s">
        <v>53</v>
      </c>
      <c r="G18" s="66" t="s">
        <v>53</v>
      </c>
      <c r="H18" s="66" t="s">
        <v>53</v>
      </c>
      <c r="I18" s="66" t="s">
        <v>53</v>
      </c>
      <c r="J18" s="66" t="s">
        <v>53</v>
      </c>
      <c r="K18" s="66" t="s">
        <v>53</v>
      </c>
      <c r="L18" s="66" t="s">
        <v>53</v>
      </c>
      <c r="M18" s="72" t="s">
        <v>53</v>
      </c>
      <c r="N18" s="60">
        <f>SUM(E18:M18)</f>
        <v>0</v>
      </c>
    </row>
    <row r="19" spans="1:14" ht="13.5" thickBot="1">
      <c r="A19" s="169"/>
      <c r="B19" s="180"/>
      <c r="C19" s="12" t="s">
        <v>18</v>
      </c>
      <c r="D19" s="13"/>
      <c r="E19" s="71" t="s">
        <v>53</v>
      </c>
      <c r="F19" s="71" t="s">
        <v>53</v>
      </c>
      <c r="G19" s="71" t="s">
        <v>53</v>
      </c>
      <c r="H19" s="71" t="s">
        <v>53</v>
      </c>
      <c r="I19" s="71" t="s">
        <v>53</v>
      </c>
      <c r="J19" s="71" t="s">
        <v>53</v>
      </c>
      <c r="K19" s="71" t="s">
        <v>53</v>
      </c>
      <c r="L19" s="71" t="s">
        <v>53</v>
      </c>
      <c r="M19" s="71" t="s">
        <v>53</v>
      </c>
      <c r="N19" s="103">
        <f>(N18*100)/N17</f>
        <v>0</v>
      </c>
    </row>
    <row r="20" spans="1:14" ht="12.75">
      <c r="A20" s="168">
        <v>6</v>
      </c>
      <c r="B20" s="178" t="s">
        <v>26</v>
      </c>
      <c r="C20" s="6" t="s">
        <v>15</v>
      </c>
      <c r="D20" s="7" t="s">
        <v>27</v>
      </c>
      <c r="E20" s="74">
        <v>300</v>
      </c>
      <c r="F20" s="70">
        <v>1000</v>
      </c>
      <c r="G20" s="70">
        <v>540</v>
      </c>
      <c r="H20" s="70">
        <v>1105</v>
      </c>
      <c r="I20" s="70">
        <v>732</v>
      </c>
      <c r="J20" s="70">
        <v>500</v>
      </c>
      <c r="K20" s="70">
        <v>2950</v>
      </c>
      <c r="L20" s="70">
        <v>102</v>
      </c>
      <c r="M20" s="70">
        <v>1000</v>
      </c>
      <c r="N20" s="45">
        <f>SUM(E20:M20)</f>
        <v>8229</v>
      </c>
    </row>
    <row r="21" spans="1:14" ht="12.75">
      <c r="A21" s="174"/>
      <c r="B21" s="179"/>
      <c r="C21" s="9" t="s">
        <v>17</v>
      </c>
      <c r="D21" s="10"/>
      <c r="E21" s="75" t="s">
        <v>53</v>
      </c>
      <c r="F21" s="66" t="s">
        <v>53</v>
      </c>
      <c r="G21" s="66" t="s">
        <v>53</v>
      </c>
      <c r="H21" s="66" t="s">
        <v>53</v>
      </c>
      <c r="I21" s="66" t="s">
        <v>53</v>
      </c>
      <c r="J21" s="66" t="s">
        <v>53</v>
      </c>
      <c r="K21" s="66" t="s">
        <v>53</v>
      </c>
      <c r="L21" s="66" t="s">
        <v>53</v>
      </c>
      <c r="M21" s="66" t="s">
        <v>53</v>
      </c>
      <c r="N21" s="60">
        <f>SUM(E21:M21)</f>
        <v>0</v>
      </c>
    </row>
    <row r="22" spans="1:14" ht="13.5" thickBot="1">
      <c r="A22" s="169"/>
      <c r="B22" s="180"/>
      <c r="C22" s="12" t="s">
        <v>18</v>
      </c>
      <c r="D22" s="13"/>
      <c r="E22" s="71" t="s">
        <v>53</v>
      </c>
      <c r="F22" s="71" t="s">
        <v>53</v>
      </c>
      <c r="G22" s="71" t="s">
        <v>53</v>
      </c>
      <c r="H22" s="71" t="s">
        <v>53</v>
      </c>
      <c r="I22" s="71" t="s">
        <v>53</v>
      </c>
      <c r="J22" s="71" t="s">
        <v>53</v>
      </c>
      <c r="K22" s="71" t="s">
        <v>53</v>
      </c>
      <c r="L22" s="71" t="s">
        <v>53</v>
      </c>
      <c r="M22" s="71" t="s">
        <v>53</v>
      </c>
      <c r="N22" s="103">
        <f>(N21*100)/N20</f>
        <v>0</v>
      </c>
    </row>
    <row r="23" spans="1:14" ht="12.75">
      <c r="A23" s="168">
        <v>7</v>
      </c>
      <c r="B23" s="178" t="s">
        <v>28</v>
      </c>
      <c r="C23" s="6" t="s">
        <v>15</v>
      </c>
      <c r="D23" s="7" t="s">
        <v>27</v>
      </c>
      <c r="E23" s="74">
        <v>300</v>
      </c>
      <c r="F23" s="70">
        <v>1000</v>
      </c>
      <c r="G23" s="70">
        <v>540</v>
      </c>
      <c r="H23" s="70">
        <v>1105</v>
      </c>
      <c r="I23" s="70">
        <v>732</v>
      </c>
      <c r="J23" s="70">
        <v>500</v>
      </c>
      <c r="K23" s="70">
        <v>2950</v>
      </c>
      <c r="L23" s="70">
        <v>102</v>
      </c>
      <c r="M23" s="70">
        <v>1000</v>
      </c>
      <c r="N23" s="45">
        <f>SUM(E23:M23)</f>
        <v>8229</v>
      </c>
    </row>
    <row r="24" spans="1:14" ht="12.75">
      <c r="A24" s="174"/>
      <c r="B24" s="179"/>
      <c r="C24" s="9" t="s">
        <v>17</v>
      </c>
      <c r="D24" s="10"/>
      <c r="E24" s="75" t="s">
        <v>53</v>
      </c>
      <c r="F24" s="66" t="s">
        <v>53</v>
      </c>
      <c r="G24" s="66" t="s">
        <v>53</v>
      </c>
      <c r="H24" s="66" t="s">
        <v>53</v>
      </c>
      <c r="I24" s="66" t="s">
        <v>53</v>
      </c>
      <c r="J24" s="66" t="s">
        <v>53</v>
      </c>
      <c r="K24" s="66" t="s">
        <v>53</v>
      </c>
      <c r="L24" s="66" t="s">
        <v>53</v>
      </c>
      <c r="M24" s="66" t="s">
        <v>53</v>
      </c>
      <c r="N24" s="60">
        <f>SUM(E24:M24)</f>
        <v>0</v>
      </c>
    </row>
    <row r="25" spans="1:14" ht="13.5" thickBot="1">
      <c r="A25" s="169"/>
      <c r="B25" s="180"/>
      <c r="C25" s="12" t="s">
        <v>18</v>
      </c>
      <c r="D25" s="13"/>
      <c r="E25" s="71" t="s">
        <v>53</v>
      </c>
      <c r="F25" s="71" t="s">
        <v>53</v>
      </c>
      <c r="G25" s="71" t="s">
        <v>53</v>
      </c>
      <c r="H25" s="71" t="s">
        <v>53</v>
      </c>
      <c r="I25" s="71" t="s">
        <v>53</v>
      </c>
      <c r="J25" s="71" t="s">
        <v>53</v>
      </c>
      <c r="K25" s="71" t="s">
        <v>53</v>
      </c>
      <c r="L25" s="71" t="s">
        <v>53</v>
      </c>
      <c r="M25" s="71" t="s">
        <v>53</v>
      </c>
      <c r="N25" s="103">
        <f>(N24*100)/N23</f>
        <v>0</v>
      </c>
    </row>
    <row r="26" spans="1:14" ht="12.75">
      <c r="A26" s="168">
        <v>8</v>
      </c>
      <c r="B26" s="178" t="s">
        <v>40</v>
      </c>
      <c r="C26" s="6" t="s">
        <v>15</v>
      </c>
      <c r="D26" s="7" t="s">
        <v>27</v>
      </c>
      <c r="E26" s="74">
        <v>175</v>
      </c>
      <c r="F26" s="70">
        <v>45</v>
      </c>
      <c r="G26" s="70">
        <v>110</v>
      </c>
      <c r="H26" s="70">
        <v>10</v>
      </c>
      <c r="I26" s="70">
        <v>15</v>
      </c>
      <c r="J26" s="70">
        <v>80</v>
      </c>
      <c r="K26" s="70">
        <v>250</v>
      </c>
      <c r="L26" s="70">
        <v>35</v>
      </c>
      <c r="M26" s="70">
        <v>1000</v>
      </c>
      <c r="N26" s="45">
        <f>SUM(E26:M26)</f>
        <v>1720</v>
      </c>
    </row>
    <row r="27" spans="1:14" ht="12.75">
      <c r="A27" s="174"/>
      <c r="B27" s="179"/>
      <c r="C27" s="9" t="s">
        <v>17</v>
      </c>
      <c r="D27" s="10"/>
      <c r="E27" s="75" t="s">
        <v>53</v>
      </c>
      <c r="F27" s="66" t="s">
        <v>53</v>
      </c>
      <c r="G27" s="66" t="s">
        <v>53</v>
      </c>
      <c r="H27" s="66" t="s">
        <v>53</v>
      </c>
      <c r="I27" s="66" t="s">
        <v>53</v>
      </c>
      <c r="J27" s="66" t="s">
        <v>53</v>
      </c>
      <c r="K27" s="66" t="s">
        <v>53</v>
      </c>
      <c r="L27" s="66" t="s">
        <v>53</v>
      </c>
      <c r="M27" s="66" t="s">
        <v>53</v>
      </c>
      <c r="N27" s="60">
        <f>SUM(E27:M27)</f>
        <v>0</v>
      </c>
    </row>
    <row r="28" spans="1:14" ht="13.5" thickBot="1">
      <c r="A28" s="169"/>
      <c r="B28" s="180"/>
      <c r="C28" s="12" t="s">
        <v>18</v>
      </c>
      <c r="D28" s="13"/>
      <c r="E28" s="71" t="s">
        <v>53</v>
      </c>
      <c r="F28" s="71" t="s">
        <v>53</v>
      </c>
      <c r="G28" s="71" t="s">
        <v>53</v>
      </c>
      <c r="H28" s="71" t="s">
        <v>53</v>
      </c>
      <c r="I28" s="71" t="s">
        <v>53</v>
      </c>
      <c r="J28" s="71" t="s">
        <v>53</v>
      </c>
      <c r="K28" s="71" t="s">
        <v>53</v>
      </c>
      <c r="L28" s="71" t="s">
        <v>53</v>
      </c>
      <c r="M28" s="71" t="s">
        <v>53</v>
      </c>
      <c r="N28" s="64">
        <f>(N27*100)/N26</f>
        <v>0</v>
      </c>
    </row>
    <row r="29" spans="1:14" ht="12.75">
      <c r="A29" s="168">
        <v>9</v>
      </c>
      <c r="B29" s="178" t="s">
        <v>41</v>
      </c>
      <c r="C29" s="6" t="s">
        <v>15</v>
      </c>
      <c r="D29" s="7" t="s">
        <v>27</v>
      </c>
      <c r="E29" s="74">
        <v>70</v>
      </c>
      <c r="F29" s="70">
        <v>0</v>
      </c>
      <c r="G29" s="70">
        <v>240</v>
      </c>
      <c r="H29" s="70"/>
      <c r="I29" s="70"/>
      <c r="J29" s="70">
        <v>80</v>
      </c>
      <c r="K29" s="70">
        <v>685</v>
      </c>
      <c r="L29" s="70">
        <v>26</v>
      </c>
      <c r="M29" s="70">
        <v>1300</v>
      </c>
      <c r="N29" s="45">
        <f>SUM(E29:M29)</f>
        <v>2401</v>
      </c>
    </row>
    <row r="30" spans="1:14" ht="12.75">
      <c r="A30" s="174"/>
      <c r="B30" s="179"/>
      <c r="C30" s="9" t="s">
        <v>17</v>
      </c>
      <c r="D30" s="10"/>
      <c r="E30" s="75" t="s">
        <v>53</v>
      </c>
      <c r="F30" s="66">
        <v>0</v>
      </c>
      <c r="G30" s="66" t="s">
        <v>53</v>
      </c>
      <c r="H30" s="66" t="s">
        <v>53</v>
      </c>
      <c r="I30" s="66" t="s">
        <v>53</v>
      </c>
      <c r="J30" s="66" t="s">
        <v>53</v>
      </c>
      <c r="K30" s="66" t="s">
        <v>53</v>
      </c>
      <c r="L30" s="66" t="s">
        <v>53</v>
      </c>
      <c r="M30" s="66" t="s">
        <v>53</v>
      </c>
      <c r="N30" s="60">
        <f>SUM(E30:M30)</f>
        <v>0</v>
      </c>
    </row>
    <row r="31" spans="1:14" ht="13.5" thickBot="1">
      <c r="A31" s="169"/>
      <c r="B31" s="180"/>
      <c r="C31" s="12" t="s">
        <v>18</v>
      </c>
      <c r="D31" s="13"/>
      <c r="E31" s="71" t="s">
        <v>53</v>
      </c>
      <c r="F31" s="73">
        <v>0</v>
      </c>
      <c r="G31" s="71" t="s">
        <v>53</v>
      </c>
      <c r="H31" s="71" t="s">
        <v>53</v>
      </c>
      <c r="I31" s="71" t="s">
        <v>53</v>
      </c>
      <c r="J31" s="71" t="s">
        <v>53</v>
      </c>
      <c r="K31" s="71" t="s">
        <v>53</v>
      </c>
      <c r="L31" s="71" t="s">
        <v>53</v>
      </c>
      <c r="M31" s="71" t="s">
        <v>53</v>
      </c>
      <c r="N31" s="64">
        <f>(N30*100)/N29</f>
        <v>0</v>
      </c>
    </row>
    <row r="32" spans="1:14" ht="12.75">
      <c r="A32" s="168">
        <v>10</v>
      </c>
      <c r="B32" s="175" t="s">
        <v>42</v>
      </c>
      <c r="C32" s="6" t="s">
        <v>15</v>
      </c>
      <c r="D32" s="7" t="s">
        <v>27</v>
      </c>
      <c r="E32" s="74">
        <v>0</v>
      </c>
      <c r="F32" s="70">
        <v>0</v>
      </c>
      <c r="G32" s="70">
        <v>0</v>
      </c>
      <c r="H32" s="70">
        <v>0</v>
      </c>
      <c r="I32" s="70">
        <v>0</v>
      </c>
      <c r="J32" s="70">
        <v>10</v>
      </c>
      <c r="K32" s="70">
        <v>25</v>
      </c>
      <c r="L32" s="70"/>
      <c r="M32" s="70">
        <v>0</v>
      </c>
      <c r="N32" s="45">
        <f>SUM(E32:M32)</f>
        <v>35</v>
      </c>
    </row>
    <row r="33" spans="1:14" ht="12.75">
      <c r="A33" s="174"/>
      <c r="B33" s="176"/>
      <c r="C33" s="9" t="s">
        <v>17</v>
      </c>
      <c r="D33" s="10"/>
      <c r="E33" s="75">
        <v>0</v>
      </c>
      <c r="F33" s="66">
        <v>0</v>
      </c>
      <c r="G33" s="66">
        <v>0</v>
      </c>
      <c r="H33" s="66">
        <v>0</v>
      </c>
      <c r="I33" s="66">
        <v>0</v>
      </c>
      <c r="J33" s="66" t="s">
        <v>53</v>
      </c>
      <c r="K33" s="66" t="s">
        <v>53</v>
      </c>
      <c r="L33" s="66" t="s">
        <v>53</v>
      </c>
      <c r="M33" s="66">
        <v>0</v>
      </c>
      <c r="N33" s="60">
        <f>SUM(E33:M33)</f>
        <v>0</v>
      </c>
    </row>
    <row r="34" spans="1:14" ht="13.5" thickBot="1">
      <c r="A34" s="169"/>
      <c r="B34" s="177"/>
      <c r="C34" s="12" t="s">
        <v>18</v>
      </c>
      <c r="D34" s="13"/>
      <c r="E34" s="73">
        <v>0</v>
      </c>
      <c r="F34" s="73">
        <v>0</v>
      </c>
      <c r="G34" s="73">
        <v>0</v>
      </c>
      <c r="H34" s="73">
        <v>0</v>
      </c>
      <c r="I34" s="71">
        <v>0</v>
      </c>
      <c r="J34" s="71" t="s">
        <v>53</v>
      </c>
      <c r="K34" s="71" t="s">
        <v>53</v>
      </c>
      <c r="L34" s="71" t="s">
        <v>53</v>
      </c>
      <c r="M34" s="73">
        <v>0</v>
      </c>
      <c r="N34" s="64">
        <f>(N33*100)/N32</f>
        <v>0</v>
      </c>
    </row>
    <row r="35" spans="1:14" ht="12.75">
      <c r="A35" s="168">
        <v>11</v>
      </c>
      <c r="B35" s="175" t="s">
        <v>43</v>
      </c>
      <c r="C35" s="6" t="s">
        <v>15</v>
      </c>
      <c r="D35" s="7" t="s">
        <v>27</v>
      </c>
      <c r="E35" s="74">
        <v>0</v>
      </c>
      <c r="F35" s="70">
        <v>0</v>
      </c>
      <c r="G35" s="70">
        <v>0</v>
      </c>
      <c r="H35" s="70">
        <v>15</v>
      </c>
      <c r="I35" s="70">
        <v>10</v>
      </c>
      <c r="J35" s="70">
        <v>70</v>
      </c>
      <c r="K35" s="70">
        <v>65</v>
      </c>
      <c r="L35" s="70">
        <v>3</v>
      </c>
      <c r="M35" s="70">
        <v>0</v>
      </c>
      <c r="N35" s="45">
        <f>SUM(E35:M35)</f>
        <v>163</v>
      </c>
    </row>
    <row r="36" spans="1:14" ht="12.75">
      <c r="A36" s="174"/>
      <c r="B36" s="176"/>
      <c r="C36" s="9" t="s">
        <v>17</v>
      </c>
      <c r="D36" s="10"/>
      <c r="E36" s="75">
        <v>0</v>
      </c>
      <c r="F36" s="66">
        <v>0</v>
      </c>
      <c r="G36" s="66">
        <v>0</v>
      </c>
      <c r="H36" s="66" t="s">
        <v>53</v>
      </c>
      <c r="I36" s="66" t="s">
        <v>53</v>
      </c>
      <c r="J36" s="66"/>
      <c r="K36" s="66"/>
      <c r="L36" s="66"/>
      <c r="M36" s="66">
        <v>0</v>
      </c>
      <c r="N36" s="60">
        <f>SUM(E36:M36)</f>
        <v>0</v>
      </c>
    </row>
    <row r="37" spans="1:14" ht="13.5" thickBot="1">
      <c r="A37" s="169"/>
      <c r="B37" s="177"/>
      <c r="C37" s="12" t="s">
        <v>18</v>
      </c>
      <c r="D37" s="13"/>
      <c r="E37" s="73">
        <v>0</v>
      </c>
      <c r="F37" s="73">
        <v>0</v>
      </c>
      <c r="G37" s="73">
        <v>0</v>
      </c>
      <c r="H37" s="71" t="s">
        <v>53</v>
      </c>
      <c r="I37" s="71" t="s">
        <v>53</v>
      </c>
      <c r="J37" s="71"/>
      <c r="K37" s="73"/>
      <c r="L37" s="73"/>
      <c r="M37" s="73">
        <v>0</v>
      </c>
      <c r="N37" s="64">
        <f>(N36*100)/N35</f>
        <v>0</v>
      </c>
    </row>
    <row r="38" spans="1:14" ht="12.75">
      <c r="A38" s="168">
        <v>12</v>
      </c>
      <c r="B38" s="178" t="s">
        <v>29</v>
      </c>
      <c r="C38" s="6" t="s">
        <v>15</v>
      </c>
      <c r="D38" s="7" t="s">
        <v>58</v>
      </c>
      <c r="E38" s="74">
        <v>2</v>
      </c>
      <c r="F38" s="70">
        <v>6.5</v>
      </c>
      <c r="G38" s="70">
        <v>0.8</v>
      </c>
      <c r="H38" s="70">
        <v>1.2</v>
      </c>
      <c r="I38" s="70">
        <v>1.7</v>
      </c>
      <c r="J38" s="70">
        <v>11.5</v>
      </c>
      <c r="K38" s="70">
        <v>23.5</v>
      </c>
      <c r="L38" s="70">
        <v>1.1</v>
      </c>
      <c r="M38" s="70">
        <v>1.5</v>
      </c>
      <c r="N38" s="45">
        <f>SUM(E38:M38)</f>
        <v>49.800000000000004</v>
      </c>
    </row>
    <row r="39" spans="1:14" ht="12.75">
      <c r="A39" s="174"/>
      <c r="B39" s="179"/>
      <c r="C39" s="9" t="s">
        <v>17</v>
      </c>
      <c r="D39" s="10"/>
      <c r="E39" s="88">
        <v>0.01</v>
      </c>
      <c r="F39" s="66" t="s">
        <v>53</v>
      </c>
      <c r="G39" s="72" t="s">
        <v>53</v>
      </c>
      <c r="H39" s="87">
        <v>0.03</v>
      </c>
      <c r="I39" s="66">
        <v>0.04</v>
      </c>
      <c r="J39" s="66">
        <v>0.8</v>
      </c>
      <c r="K39" s="66">
        <v>0.8</v>
      </c>
      <c r="L39" s="66" t="s">
        <v>53</v>
      </c>
      <c r="M39" s="87">
        <v>0.02</v>
      </c>
      <c r="N39" s="60">
        <f>SUM(E39:M39)</f>
        <v>1.7000000000000002</v>
      </c>
    </row>
    <row r="40" spans="1:14" ht="13.5" thickBot="1">
      <c r="A40" s="169"/>
      <c r="B40" s="180"/>
      <c r="C40" s="12" t="s">
        <v>18</v>
      </c>
      <c r="D40" s="13"/>
      <c r="E40" s="71">
        <v>0.5</v>
      </c>
      <c r="F40" s="71" t="s">
        <v>53</v>
      </c>
      <c r="G40" s="73" t="s">
        <v>53</v>
      </c>
      <c r="H40" s="71">
        <v>2.5</v>
      </c>
      <c r="I40" s="71">
        <v>2.3</v>
      </c>
      <c r="J40" s="71">
        <v>6.9</v>
      </c>
      <c r="K40" s="71">
        <v>3.4</v>
      </c>
      <c r="L40" s="71" t="s">
        <v>53</v>
      </c>
      <c r="M40" s="71">
        <v>1.3</v>
      </c>
      <c r="N40" s="64">
        <v>3.4</v>
      </c>
    </row>
    <row r="41" spans="1:14" ht="12.75">
      <c r="A41" s="168">
        <v>13</v>
      </c>
      <c r="B41" s="175" t="s">
        <v>31</v>
      </c>
      <c r="C41" s="6" t="s">
        <v>15</v>
      </c>
      <c r="D41" s="7" t="s">
        <v>27</v>
      </c>
      <c r="E41" s="74">
        <v>17</v>
      </c>
      <c r="F41" s="74">
        <v>106</v>
      </c>
      <c r="G41" s="74">
        <v>24</v>
      </c>
      <c r="H41" s="74">
        <v>22</v>
      </c>
      <c r="I41" s="74">
        <v>35</v>
      </c>
      <c r="J41" s="74">
        <v>12</v>
      </c>
      <c r="K41" s="74">
        <v>52</v>
      </c>
      <c r="L41" s="74">
        <v>5</v>
      </c>
      <c r="M41" s="74">
        <v>28</v>
      </c>
      <c r="N41" s="45">
        <f>SUM(E41:M41)</f>
        <v>301</v>
      </c>
    </row>
    <row r="42" spans="1:14" ht="12.75">
      <c r="A42" s="174"/>
      <c r="B42" s="176"/>
      <c r="C42" s="9" t="s">
        <v>17</v>
      </c>
      <c r="D42" s="10"/>
      <c r="E42" s="75" t="s">
        <v>53</v>
      </c>
      <c r="F42" s="75" t="s">
        <v>53</v>
      </c>
      <c r="G42" s="75" t="s">
        <v>53</v>
      </c>
      <c r="H42" s="75" t="s">
        <v>53</v>
      </c>
      <c r="I42" s="75" t="s">
        <v>53</v>
      </c>
      <c r="J42" s="75" t="s">
        <v>53</v>
      </c>
      <c r="K42" s="75" t="s">
        <v>53</v>
      </c>
      <c r="L42" s="75" t="s">
        <v>53</v>
      </c>
      <c r="M42" s="75" t="s">
        <v>53</v>
      </c>
      <c r="N42" s="60">
        <f>SUM(E42:M42)</f>
        <v>0</v>
      </c>
    </row>
    <row r="43" spans="1:14" ht="13.5" thickBot="1">
      <c r="A43" s="169"/>
      <c r="B43" s="177"/>
      <c r="C43" s="12" t="s">
        <v>18</v>
      </c>
      <c r="D43" s="13"/>
      <c r="E43" s="71" t="s">
        <v>53</v>
      </c>
      <c r="F43" s="71" t="s">
        <v>53</v>
      </c>
      <c r="G43" s="71" t="s">
        <v>53</v>
      </c>
      <c r="H43" s="71" t="s">
        <v>53</v>
      </c>
      <c r="I43" s="71" t="s">
        <v>53</v>
      </c>
      <c r="J43" s="71" t="s">
        <v>53</v>
      </c>
      <c r="K43" s="71" t="s">
        <v>53</v>
      </c>
      <c r="L43" s="71" t="s">
        <v>53</v>
      </c>
      <c r="M43" s="71" t="s">
        <v>53</v>
      </c>
      <c r="N43" s="64">
        <f>(N42*100)/N41</f>
        <v>0</v>
      </c>
    </row>
    <row r="44" spans="1:14" ht="12.75">
      <c r="A44" s="168">
        <v>14</v>
      </c>
      <c r="B44" s="170" t="s">
        <v>32</v>
      </c>
      <c r="C44" s="17" t="s">
        <v>15</v>
      </c>
      <c r="D44" s="18" t="s">
        <v>27</v>
      </c>
      <c r="E44" s="76">
        <f aca="true" t="shared" si="1" ref="E44:M44">E46+E47+E48+E49+E50+E51+E52</f>
        <v>12519</v>
      </c>
      <c r="F44" s="76">
        <f t="shared" si="1"/>
        <v>3035</v>
      </c>
      <c r="G44" s="76">
        <f t="shared" si="1"/>
        <v>1641</v>
      </c>
      <c r="H44" s="76">
        <f t="shared" si="1"/>
        <v>2495</v>
      </c>
      <c r="I44" s="76">
        <f t="shared" si="1"/>
        <v>1461</v>
      </c>
      <c r="J44" s="77">
        <f t="shared" si="1"/>
        <v>1333</v>
      </c>
      <c r="K44" s="77">
        <f t="shared" si="1"/>
        <v>12095</v>
      </c>
      <c r="L44" s="77">
        <f t="shared" si="1"/>
        <v>620</v>
      </c>
      <c r="M44" s="77">
        <f t="shared" si="1"/>
        <v>13864</v>
      </c>
      <c r="N44" s="48">
        <f>SUM(E44:M44)</f>
        <v>49063</v>
      </c>
    </row>
    <row r="45" spans="1:14" ht="13.5" thickBot="1">
      <c r="A45" s="169"/>
      <c r="B45" s="171"/>
      <c r="C45" s="20"/>
      <c r="D45" s="21"/>
      <c r="E45" s="79"/>
      <c r="F45" s="78"/>
      <c r="G45" s="79"/>
      <c r="H45" s="78"/>
      <c r="I45" s="79"/>
      <c r="J45" s="78"/>
      <c r="K45" s="79"/>
      <c r="L45" s="78"/>
      <c r="M45" s="79"/>
      <c r="N45" s="52"/>
    </row>
    <row r="46" spans="1:14" ht="12.75">
      <c r="A46" s="23"/>
      <c r="B46" s="24" t="s">
        <v>33</v>
      </c>
      <c r="C46" s="24"/>
      <c r="D46" s="25" t="s">
        <v>27</v>
      </c>
      <c r="E46" s="86">
        <v>2562</v>
      </c>
      <c r="F46" s="80">
        <v>564</v>
      </c>
      <c r="G46" s="80">
        <v>24</v>
      </c>
      <c r="H46" s="80">
        <v>390</v>
      </c>
      <c r="I46" s="80">
        <v>200</v>
      </c>
      <c r="J46" s="80">
        <v>165</v>
      </c>
      <c r="K46" s="80">
        <v>245</v>
      </c>
      <c r="L46" s="80">
        <v>132</v>
      </c>
      <c r="M46" s="80">
        <v>1744</v>
      </c>
      <c r="N46" s="56">
        <f aca="true" t="shared" si="2" ref="N46:N52">SUM(E46:M46)</f>
        <v>6026</v>
      </c>
    </row>
    <row r="47" spans="1:14" ht="12.75">
      <c r="A47" s="27"/>
      <c r="B47" s="9" t="s">
        <v>44</v>
      </c>
      <c r="C47" s="9"/>
      <c r="D47" s="10" t="s">
        <v>27</v>
      </c>
      <c r="E47" s="75">
        <v>2135</v>
      </c>
      <c r="F47" s="66">
        <v>400</v>
      </c>
      <c r="G47" s="66">
        <v>52</v>
      </c>
      <c r="H47" s="66">
        <v>363</v>
      </c>
      <c r="I47" s="66">
        <v>218</v>
      </c>
      <c r="J47" s="66">
        <v>247</v>
      </c>
      <c r="K47" s="66">
        <v>730</v>
      </c>
      <c r="L47" s="66">
        <v>140</v>
      </c>
      <c r="M47" s="66">
        <v>1112</v>
      </c>
      <c r="N47" s="60">
        <f t="shared" si="2"/>
        <v>5397</v>
      </c>
    </row>
    <row r="48" spans="1:14" ht="12.75">
      <c r="A48" s="27"/>
      <c r="B48" s="9" t="s">
        <v>34</v>
      </c>
      <c r="C48" s="9"/>
      <c r="D48" s="10" t="s">
        <v>27</v>
      </c>
      <c r="E48" s="75">
        <v>2856</v>
      </c>
      <c r="F48" s="66">
        <v>514</v>
      </c>
      <c r="G48" s="66">
        <v>114</v>
      </c>
      <c r="H48" s="66">
        <v>404</v>
      </c>
      <c r="I48" s="66">
        <v>263</v>
      </c>
      <c r="J48" s="66">
        <v>68</v>
      </c>
      <c r="K48" s="66">
        <v>860</v>
      </c>
      <c r="L48" s="66">
        <v>83</v>
      </c>
      <c r="M48" s="66">
        <v>3945</v>
      </c>
      <c r="N48" s="60">
        <f t="shared" si="2"/>
        <v>9107</v>
      </c>
    </row>
    <row r="49" spans="1:14" ht="12.75">
      <c r="A49" s="27"/>
      <c r="B49" s="9" t="s">
        <v>35</v>
      </c>
      <c r="C49" s="9"/>
      <c r="D49" s="10" t="s">
        <v>27</v>
      </c>
      <c r="E49" s="75">
        <v>3970</v>
      </c>
      <c r="F49" s="66">
        <v>861</v>
      </c>
      <c r="G49" s="66">
        <v>152</v>
      </c>
      <c r="H49" s="66">
        <v>932</v>
      </c>
      <c r="I49" s="66">
        <v>280</v>
      </c>
      <c r="J49" s="66">
        <v>500</v>
      </c>
      <c r="K49" s="66">
        <v>1820</v>
      </c>
      <c r="L49" s="66">
        <v>95</v>
      </c>
      <c r="M49" s="66">
        <v>5440</v>
      </c>
      <c r="N49" s="60">
        <f t="shared" si="2"/>
        <v>14050</v>
      </c>
    </row>
    <row r="50" spans="1:14" ht="12.75">
      <c r="A50" s="27"/>
      <c r="B50" s="9" t="s">
        <v>36</v>
      </c>
      <c r="C50" s="9"/>
      <c r="D50" s="10" t="s">
        <v>27</v>
      </c>
      <c r="E50" s="75">
        <v>46</v>
      </c>
      <c r="F50" s="66">
        <v>66</v>
      </c>
      <c r="G50" s="66">
        <v>35</v>
      </c>
      <c r="H50" s="66">
        <v>10</v>
      </c>
      <c r="I50" s="66">
        <v>3</v>
      </c>
      <c r="J50" s="66">
        <v>44</v>
      </c>
      <c r="K50" s="66">
        <v>160</v>
      </c>
      <c r="L50" s="66">
        <v>2</v>
      </c>
      <c r="M50" s="66">
        <v>58</v>
      </c>
      <c r="N50" s="60">
        <f t="shared" si="2"/>
        <v>424</v>
      </c>
    </row>
    <row r="51" spans="1:14" ht="12.75">
      <c r="A51" s="27"/>
      <c r="B51" s="9" t="s">
        <v>37</v>
      </c>
      <c r="C51" s="9"/>
      <c r="D51" s="10" t="s">
        <v>27</v>
      </c>
      <c r="E51" s="75">
        <v>50</v>
      </c>
      <c r="F51" s="66">
        <v>70</v>
      </c>
      <c r="G51" s="66">
        <v>44</v>
      </c>
      <c r="H51" s="66">
        <v>66</v>
      </c>
      <c r="I51" s="66">
        <v>57</v>
      </c>
      <c r="J51" s="66">
        <v>59</v>
      </c>
      <c r="K51" s="66">
        <v>280</v>
      </c>
      <c r="L51" s="66">
        <v>18</v>
      </c>
      <c r="M51" s="66">
        <v>65</v>
      </c>
      <c r="N51" s="60">
        <f t="shared" si="2"/>
        <v>709</v>
      </c>
    </row>
    <row r="52" spans="1:14" ht="13.5" thickBot="1">
      <c r="A52" s="28"/>
      <c r="B52" s="12" t="s">
        <v>38</v>
      </c>
      <c r="C52" s="12"/>
      <c r="D52" s="13" t="s">
        <v>27</v>
      </c>
      <c r="E52" s="73">
        <v>900</v>
      </c>
      <c r="F52" s="81">
        <v>560</v>
      </c>
      <c r="G52" s="81">
        <v>1220</v>
      </c>
      <c r="H52" s="81">
        <v>330</v>
      </c>
      <c r="I52" s="81">
        <v>440</v>
      </c>
      <c r="J52" s="81">
        <v>250</v>
      </c>
      <c r="K52" s="81">
        <v>8000</v>
      </c>
      <c r="L52" s="81">
        <v>150</v>
      </c>
      <c r="M52" s="81">
        <v>1500</v>
      </c>
      <c r="N52" s="64">
        <f t="shared" si="2"/>
        <v>13350</v>
      </c>
    </row>
    <row r="54" spans="1:14" ht="15.75">
      <c r="A54" s="2"/>
      <c r="B54" s="2"/>
      <c r="C54" s="2"/>
      <c r="D54" s="2"/>
      <c r="E54" s="82"/>
      <c r="F54" s="82"/>
      <c r="G54" s="82"/>
      <c r="H54" s="82"/>
      <c r="I54" s="82"/>
      <c r="J54" s="82"/>
      <c r="K54" s="82"/>
      <c r="L54" s="82"/>
      <c r="M54" s="82"/>
      <c r="N54" s="104"/>
    </row>
    <row r="55" spans="1:13" ht="15.75">
      <c r="A55" s="2"/>
      <c r="B55" s="2" t="s">
        <v>62</v>
      </c>
      <c r="C55" s="2"/>
      <c r="D55" s="2"/>
      <c r="E55" s="82"/>
      <c r="F55" s="82"/>
      <c r="G55" s="82"/>
      <c r="H55" s="82"/>
      <c r="I55" s="82"/>
      <c r="J55" s="82"/>
      <c r="K55" s="82"/>
      <c r="L55" s="82"/>
      <c r="M55" s="104" t="s">
        <v>59</v>
      </c>
    </row>
    <row r="56" spans="1:14" ht="15.75">
      <c r="A56" s="2"/>
      <c r="B56" s="2"/>
      <c r="C56" s="2"/>
      <c r="D56" s="2"/>
      <c r="E56" s="82"/>
      <c r="F56" s="82"/>
      <c r="G56" s="82"/>
      <c r="H56" s="82"/>
      <c r="I56" s="82"/>
      <c r="J56" s="82"/>
      <c r="K56" s="82"/>
      <c r="L56" s="82"/>
      <c r="M56" s="82"/>
      <c r="N56" s="104"/>
    </row>
    <row r="58" ht="12.75">
      <c r="B58" s="32" t="s">
        <v>51</v>
      </c>
    </row>
    <row r="59" ht="12.75">
      <c r="B59" s="1" t="s">
        <v>52</v>
      </c>
    </row>
  </sheetData>
  <sheetProtection/>
  <mergeCells count="30">
    <mergeCell ref="A11:A13"/>
    <mergeCell ref="B11:B13"/>
    <mergeCell ref="A1:N1"/>
    <mergeCell ref="A2:N2"/>
    <mergeCell ref="A5:A7"/>
    <mergeCell ref="B5:B7"/>
    <mergeCell ref="A8:A10"/>
    <mergeCell ref="B8:B10"/>
    <mergeCell ref="A14:A16"/>
    <mergeCell ref="B14:B16"/>
    <mergeCell ref="A17:A19"/>
    <mergeCell ref="B17:B19"/>
    <mergeCell ref="A32:A34"/>
    <mergeCell ref="B32:B34"/>
    <mergeCell ref="A20:A22"/>
    <mergeCell ref="B20:B22"/>
    <mergeCell ref="A23:A25"/>
    <mergeCell ref="B23:B25"/>
    <mergeCell ref="A26:A28"/>
    <mergeCell ref="B26:B28"/>
    <mergeCell ref="A29:A31"/>
    <mergeCell ref="B29:B31"/>
    <mergeCell ref="A35:A37"/>
    <mergeCell ref="B35:B37"/>
    <mergeCell ref="A44:A45"/>
    <mergeCell ref="B44:B45"/>
    <mergeCell ref="A38:A40"/>
    <mergeCell ref="B38:B40"/>
    <mergeCell ref="A41:A43"/>
    <mergeCell ref="B41:B4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tabSelected="1" zoomScale="50" zoomScaleNormal="50" workbookViewId="0" topLeftCell="A7">
      <selection activeCell="AC41" sqref="AC41"/>
    </sheetView>
  </sheetViews>
  <sheetFormatPr defaultColWidth="9.140625" defaultRowHeight="12.75"/>
  <cols>
    <col min="1" max="1" width="6.00390625" style="0" customWidth="1"/>
    <col min="2" max="2" width="31.7109375" style="0" customWidth="1"/>
    <col min="3" max="3" width="7.7109375" style="0" customWidth="1"/>
    <col min="4" max="4" width="9.421875" style="0" customWidth="1"/>
    <col min="5" max="5" width="7.57421875" style="106" customWidth="1"/>
    <col min="6" max="6" width="7.140625" style="106" customWidth="1"/>
    <col min="7" max="7" width="9.140625" style="106" customWidth="1"/>
    <col min="8" max="8" width="7.8515625" style="106" customWidth="1"/>
    <col min="9" max="9" width="7.421875" style="106" customWidth="1"/>
    <col min="10" max="10" width="9.00390625" style="106" customWidth="1"/>
    <col min="11" max="11" width="8.28125" style="106" customWidth="1"/>
    <col min="12" max="12" width="7.140625" style="106" customWidth="1"/>
    <col min="13" max="13" width="8.28125" style="106" bestFit="1" customWidth="1"/>
    <col min="14" max="14" width="7.57421875" style="106" customWidth="1"/>
    <col min="15" max="15" width="7.00390625" style="106" customWidth="1"/>
    <col min="16" max="16" width="7.57421875" style="106" customWidth="1"/>
    <col min="17" max="17" width="7.421875" style="106" customWidth="1"/>
    <col min="18" max="18" width="7.140625" style="106" customWidth="1"/>
    <col min="19" max="19" width="7.421875" style="106" customWidth="1"/>
    <col min="20" max="20" width="7.140625" style="106" customWidth="1"/>
    <col min="21" max="21" width="7.7109375" style="106" customWidth="1"/>
    <col min="22" max="22" width="7.8515625" style="106" customWidth="1"/>
    <col min="23" max="24" width="7.28125" style="106" customWidth="1"/>
    <col min="25" max="25" width="8.00390625" style="106" customWidth="1"/>
    <col min="26" max="27" width="7.28125" style="106" customWidth="1"/>
    <col min="28" max="28" width="7.00390625" style="106" customWidth="1"/>
    <col min="29" max="29" width="6.7109375" style="106" customWidth="1"/>
    <col min="30" max="34" width="6.57421875" style="106" customWidth="1"/>
    <col min="35" max="35" width="7.421875" style="132" customWidth="1"/>
  </cols>
  <sheetData>
    <row r="1" spans="28:35" ht="12.75">
      <c r="AB1" s="202" t="s">
        <v>68</v>
      </c>
      <c r="AC1" s="203"/>
      <c r="AD1" s="203"/>
      <c r="AE1" s="203"/>
      <c r="AF1" s="203"/>
      <c r="AG1" s="203"/>
      <c r="AH1" s="203"/>
      <c r="AI1" s="203"/>
    </row>
    <row r="2" spans="1:35" s="123" customFormat="1" ht="20.25">
      <c r="A2" s="206" t="s">
        <v>69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140"/>
      <c r="AF2" s="140"/>
      <c r="AG2" s="140"/>
      <c r="AH2" s="140"/>
      <c r="AI2" s="131"/>
    </row>
    <row r="3" spans="1:35" s="123" customFormat="1" ht="19.5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1"/>
    </row>
    <row r="4" spans="1:35" s="124" customFormat="1" ht="144.75" customHeight="1" thickBot="1">
      <c r="A4" s="107" t="s">
        <v>1</v>
      </c>
      <c r="B4" s="108" t="s">
        <v>2</v>
      </c>
      <c r="C4" s="109"/>
      <c r="D4" s="109" t="s">
        <v>3</v>
      </c>
      <c r="E4" s="141">
        <v>42461</v>
      </c>
      <c r="F4" s="141">
        <v>42462</v>
      </c>
      <c r="G4" s="141">
        <v>42463</v>
      </c>
      <c r="H4" s="141">
        <v>42464</v>
      </c>
      <c r="I4" s="141">
        <v>42465</v>
      </c>
      <c r="J4" s="141">
        <v>42466</v>
      </c>
      <c r="K4" s="141">
        <v>42467</v>
      </c>
      <c r="L4" s="141">
        <v>42468</v>
      </c>
      <c r="M4" s="141">
        <v>42469</v>
      </c>
      <c r="N4" s="141">
        <v>42470</v>
      </c>
      <c r="O4" s="141">
        <v>42471</v>
      </c>
      <c r="P4" s="141">
        <v>42472</v>
      </c>
      <c r="Q4" s="141">
        <v>42473</v>
      </c>
      <c r="R4" s="141">
        <v>42474</v>
      </c>
      <c r="S4" s="141">
        <v>42475</v>
      </c>
      <c r="T4" s="142" t="s">
        <v>71</v>
      </c>
      <c r="U4" s="141">
        <v>42477</v>
      </c>
      <c r="V4" s="141">
        <v>42478</v>
      </c>
      <c r="W4" s="141">
        <v>42479</v>
      </c>
      <c r="X4" s="141">
        <v>42480</v>
      </c>
      <c r="Y4" s="141">
        <v>42481</v>
      </c>
      <c r="Z4" s="141">
        <v>42482</v>
      </c>
      <c r="AA4" s="142" t="s">
        <v>70</v>
      </c>
      <c r="AB4" s="141">
        <v>42484</v>
      </c>
      <c r="AC4" s="141">
        <v>42485</v>
      </c>
      <c r="AD4" s="141">
        <v>42486</v>
      </c>
      <c r="AE4" s="141">
        <v>42487</v>
      </c>
      <c r="AF4" s="141">
        <v>42488</v>
      </c>
      <c r="AG4" s="141">
        <v>42489</v>
      </c>
      <c r="AH4" s="141">
        <v>42490</v>
      </c>
      <c r="AI4" s="166" t="s">
        <v>67</v>
      </c>
    </row>
    <row r="5" spans="1:35" s="123" customFormat="1" ht="18.75">
      <c r="A5" s="181">
        <v>1</v>
      </c>
      <c r="B5" s="189" t="s">
        <v>14</v>
      </c>
      <c r="C5" s="110" t="s">
        <v>15</v>
      </c>
      <c r="D5" s="111" t="s">
        <v>16</v>
      </c>
      <c r="E5" s="111">
        <v>3</v>
      </c>
      <c r="F5" s="111">
        <v>3</v>
      </c>
      <c r="G5" s="112">
        <v>3</v>
      </c>
      <c r="H5" s="112">
        <v>3</v>
      </c>
      <c r="I5" s="112">
        <v>3</v>
      </c>
      <c r="J5" s="112">
        <v>3</v>
      </c>
      <c r="K5" s="112">
        <v>3</v>
      </c>
      <c r="L5" s="112">
        <v>3</v>
      </c>
      <c r="M5" s="112">
        <v>3</v>
      </c>
      <c r="N5" s="112">
        <v>3</v>
      </c>
      <c r="O5" s="112">
        <v>3</v>
      </c>
      <c r="P5" s="112">
        <v>3</v>
      </c>
      <c r="Q5" s="112">
        <v>3</v>
      </c>
      <c r="R5" s="112">
        <v>3</v>
      </c>
      <c r="S5" s="112">
        <v>3</v>
      </c>
      <c r="T5" s="143">
        <v>10</v>
      </c>
      <c r="U5" s="112">
        <v>3</v>
      </c>
      <c r="V5" s="112">
        <v>3</v>
      </c>
      <c r="W5" s="112">
        <v>3</v>
      </c>
      <c r="X5" s="112">
        <v>3</v>
      </c>
      <c r="Y5" s="112">
        <v>3</v>
      </c>
      <c r="Z5" s="112">
        <v>3</v>
      </c>
      <c r="AA5" s="143">
        <v>24</v>
      </c>
      <c r="AB5" s="112">
        <v>3</v>
      </c>
      <c r="AC5" s="112">
        <v>3</v>
      </c>
      <c r="AD5" s="112">
        <v>3</v>
      </c>
      <c r="AE5" s="156">
        <v>3</v>
      </c>
      <c r="AF5" s="156">
        <v>3</v>
      </c>
      <c r="AG5" s="156">
        <v>3</v>
      </c>
      <c r="AH5" s="156">
        <v>3</v>
      </c>
      <c r="AI5" s="150">
        <v>118</v>
      </c>
    </row>
    <row r="6" spans="1:35" s="123" customFormat="1" ht="19.5" thickBot="1">
      <c r="A6" s="182"/>
      <c r="B6" s="190"/>
      <c r="C6" s="113" t="s">
        <v>17</v>
      </c>
      <c r="D6" s="114"/>
      <c r="E6" s="114">
        <v>3</v>
      </c>
      <c r="F6" s="114">
        <v>5</v>
      </c>
      <c r="G6" s="115"/>
      <c r="H6" s="115">
        <v>3</v>
      </c>
      <c r="I6" s="115">
        <v>3</v>
      </c>
      <c r="J6" s="115">
        <v>3</v>
      </c>
      <c r="K6" s="115">
        <v>3</v>
      </c>
      <c r="L6" s="115">
        <v>3</v>
      </c>
      <c r="M6" s="115">
        <v>10</v>
      </c>
      <c r="N6" s="115"/>
      <c r="O6" s="115">
        <v>4</v>
      </c>
      <c r="P6" s="115">
        <v>3</v>
      </c>
      <c r="Q6" s="115">
        <v>4</v>
      </c>
      <c r="R6" s="115">
        <v>2</v>
      </c>
      <c r="S6" s="115">
        <v>2</v>
      </c>
      <c r="T6" s="144">
        <v>10</v>
      </c>
      <c r="U6" s="115"/>
      <c r="V6" s="115"/>
      <c r="W6" s="115"/>
      <c r="X6" s="115"/>
      <c r="Y6" s="115">
        <v>3</v>
      </c>
      <c r="Z6" s="115">
        <v>3</v>
      </c>
      <c r="AA6" s="144">
        <v>24</v>
      </c>
      <c r="AB6" s="115">
        <v>3</v>
      </c>
      <c r="AC6" s="115">
        <v>3</v>
      </c>
      <c r="AD6" s="115"/>
      <c r="AE6" s="157"/>
      <c r="AF6" s="157"/>
      <c r="AG6" s="157"/>
      <c r="AH6" s="157"/>
      <c r="AI6" s="151"/>
    </row>
    <row r="7" spans="1:35" s="123" customFormat="1" ht="18.75">
      <c r="A7" s="181">
        <v>2</v>
      </c>
      <c r="B7" s="189" t="s">
        <v>19</v>
      </c>
      <c r="C7" s="110" t="s">
        <v>15</v>
      </c>
      <c r="D7" s="111" t="s">
        <v>20</v>
      </c>
      <c r="E7" s="111">
        <v>0.01</v>
      </c>
      <c r="F7" s="111">
        <v>0.01</v>
      </c>
      <c r="G7" s="112">
        <v>0.01</v>
      </c>
      <c r="H7" s="112">
        <v>0.01</v>
      </c>
      <c r="I7" s="112">
        <v>0.01</v>
      </c>
      <c r="J7" s="112">
        <v>0.01</v>
      </c>
      <c r="K7" s="112">
        <v>0.01</v>
      </c>
      <c r="L7" s="112">
        <v>0.01</v>
      </c>
      <c r="M7" s="112">
        <v>0.01</v>
      </c>
      <c r="N7" s="112">
        <v>0.01</v>
      </c>
      <c r="O7" s="112">
        <v>0.01</v>
      </c>
      <c r="P7" s="112">
        <v>0.01</v>
      </c>
      <c r="Q7" s="112">
        <v>0.01</v>
      </c>
      <c r="R7" s="112">
        <v>0.01</v>
      </c>
      <c r="S7" s="112">
        <v>0.01</v>
      </c>
      <c r="T7" s="143">
        <v>0.9</v>
      </c>
      <c r="U7" s="112">
        <v>0.1</v>
      </c>
      <c r="V7" s="112" t="s">
        <v>72</v>
      </c>
      <c r="W7" s="112">
        <v>0.1</v>
      </c>
      <c r="X7" s="112">
        <v>0.1</v>
      </c>
      <c r="Y7" s="112">
        <v>0.1</v>
      </c>
      <c r="Z7" s="112">
        <v>0.1</v>
      </c>
      <c r="AA7" s="143">
        <v>0.9</v>
      </c>
      <c r="AB7" s="112">
        <v>0.1</v>
      </c>
      <c r="AC7" s="112" t="s">
        <v>72</v>
      </c>
      <c r="AD7" s="112" t="s">
        <v>72</v>
      </c>
      <c r="AE7" s="156" t="s">
        <v>72</v>
      </c>
      <c r="AF7" s="156" t="s">
        <v>72</v>
      </c>
      <c r="AG7" s="156" t="s">
        <v>72</v>
      </c>
      <c r="AH7" s="156" t="s">
        <v>72</v>
      </c>
      <c r="AI7" s="150">
        <v>0.18</v>
      </c>
    </row>
    <row r="8" spans="1:35" s="123" customFormat="1" ht="19.5" thickBot="1">
      <c r="A8" s="182"/>
      <c r="B8" s="190"/>
      <c r="C8" s="113" t="s">
        <v>17</v>
      </c>
      <c r="D8" s="114"/>
      <c r="E8" s="114">
        <v>0.01</v>
      </c>
      <c r="F8" s="114">
        <v>0.01</v>
      </c>
      <c r="G8" s="115"/>
      <c r="H8" s="115">
        <v>0.01</v>
      </c>
      <c r="I8" s="115" t="s">
        <v>74</v>
      </c>
      <c r="J8" s="115">
        <v>0.01</v>
      </c>
      <c r="K8" s="115">
        <v>0.01</v>
      </c>
      <c r="L8" s="115">
        <v>0.01</v>
      </c>
      <c r="M8" s="115">
        <v>0.02</v>
      </c>
      <c r="N8" s="115"/>
      <c r="O8" s="115">
        <v>0.01</v>
      </c>
      <c r="P8" s="115">
        <v>0.01</v>
      </c>
      <c r="Q8" s="115">
        <v>0.01</v>
      </c>
      <c r="R8" s="115"/>
      <c r="S8" s="115"/>
      <c r="T8" s="144">
        <v>0.6</v>
      </c>
      <c r="U8" s="115">
        <v>0.1</v>
      </c>
      <c r="V8" s="115">
        <v>0.1</v>
      </c>
      <c r="W8" s="115">
        <v>0.1</v>
      </c>
      <c r="X8" s="115">
        <v>0.1</v>
      </c>
      <c r="Y8" s="115">
        <v>0.1</v>
      </c>
      <c r="Z8" s="115">
        <v>0.1</v>
      </c>
      <c r="AA8" s="144">
        <v>0.9</v>
      </c>
      <c r="AB8" s="115">
        <v>0.1</v>
      </c>
      <c r="AC8" s="115">
        <v>0.1</v>
      </c>
      <c r="AD8" s="115"/>
      <c r="AE8" s="157"/>
      <c r="AF8" s="157"/>
      <c r="AG8" s="157"/>
      <c r="AH8" s="157"/>
      <c r="AI8" s="152"/>
    </row>
    <row r="9" spans="1:35" s="123" customFormat="1" ht="18.75">
      <c r="A9" s="181">
        <v>3</v>
      </c>
      <c r="B9" s="189" t="s">
        <v>21</v>
      </c>
      <c r="C9" s="110" t="s">
        <v>15</v>
      </c>
      <c r="D9" s="111" t="s">
        <v>22</v>
      </c>
      <c r="E9" s="111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43"/>
      <c r="U9" s="112"/>
      <c r="V9" s="112"/>
      <c r="W9" s="112"/>
      <c r="X9" s="112"/>
      <c r="Y9" s="112"/>
      <c r="Z9" s="112"/>
      <c r="AA9" s="143"/>
      <c r="AB9" s="112"/>
      <c r="AC9" s="112"/>
      <c r="AD9" s="112"/>
      <c r="AE9" s="156"/>
      <c r="AF9" s="156"/>
      <c r="AG9" s="156"/>
      <c r="AH9" s="156"/>
      <c r="AI9" s="150"/>
    </row>
    <row r="10" spans="1:35" s="123" customFormat="1" ht="19.5" thickBot="1">
      <c r="A10" s="182"/>
      <c r="B10" s="190"/>
      <c r="C10" s="113" t="s">
        <v>17</v>
      </c>
      <c r="D10" s="114"/>
      <c r="E10" s="114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44"/>
      <c r="U10" s="115"/>
      <c r="V10" s="115"/>
      <c r="W10" s="115"/>
      <c r="X10" s="115"/>
      <c r="Y10" s="115"/>
      <c r="Z10" s="115"/>
      <c r="AA10" s="144"/>
      <c r="AB10" s="115"/>
      <c r="AC10" s="115"/>
      <c r="AD10" s="115"/>
      <c r="AE10" s="157"/>
      <c r="AF10" s="157"/>
      <c r="AG10" s="157"/>
      <c r="AH10" s="157"/>
      <c r="AI10" s="151"/>
    </row>
    <row r="11" spans="1:35" s="123" customFormat="1" ht="18.75">
      <c r="A11" s="181">
        <v>4</v>
      </c>
      <c r="B11" s="189" t="s">
        <v>23</v>
      </c>
      <c r="C11" s="110" t="s">
        <v>15</v>
      </c>
      <c r="D11" s="111" t="s">
        <v>24</v>
      </c>
      <c r="E11" s="111"/>
      <c r="F11" s="111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43"/>
      <c r="U11" s="112"/>
      <c r="V11" s="112"/>
      <c r="W11" s="112"/>
      <c r="X11" s="112"/>
      <c r="Y11" s="112"/>
      <c r="Z11" s="112"/>
      <c r="AA11" s="143"/>
      <c r="AB11" s="112"/>
      <c r="AC11" s="112"/>
      <c r="AD11" s="112"/>
      <c r="AE11" s="156"/>
      <c r="AF11" s="156"/>
      <c r="AG11" s="156"/>
      <c r="AH11" s="156"/>
      <c r="AI11" s="150"/>
    </row>
    <row r="12" spans="1:35" s="123" customFormat="1" ht="19.5" thickBot="1">
      <c r="A12" s="182"/>
      <c r="B12" s="190"/>
      <c r="C12" s="113" t="s">
        <v>17</v>
      </c>
      <c r="D12" s="114"/>
      <c r="E12" s="114"/>
      <c r="F12" s="114"/>
      <c r="G12" s="115"/>
      <c r="H12" s="115"/>
      <c r="I12" s="115"/>
      <c r="J12" s="115"/>
      <c r="K12" s="115"/>
      <c r="L12" s="115"/>
      <c r="M12" s="115">
        <v>0.02</v>
      </c>
      <c r="N12" s="115"/>
      <c r="O12" s="115">
        <v>0.01</v>
      </c>
      <c r="P12" s="115" t="s">
        <v>74</v>
      </c>
      <c r="Q12" s="115">
        <v>0.01</v>
      </c>
      <c r="R12" s="115"/>
      <c r="S12" s="115"/>
      <c r="T12" s="144">
        <v>0.6</v>
      </c>
      <c r="U12" s="115">
        <v>0.1</v>
      </c>
      <c r="V12" s="115" t="s">
        <v>72</v>
      </c>
      <c r="W12" s="115">
        <v>0.1</v>
      </c>
      <c r="X12" s="115">
        <v>0.1</v>
      </c>
      <c r="Y12" s="115">
        <v>0.1</v>
      </c>
      <c r="Z12" s="115" t="s">
        <v>72</v>
      </c>
      <c r="AA12" s="144"/>
      <c r="AB12" s="115"/>
      <c r="AC12" s="115"/>
      <c r="AD12" s="115"/>
      <c r="AE12" s="157"/>
      <c r="AF12" s="157"/>
      <c r="AG12" s="157"/>
      <c r="AH12" s="157"/>
      <c r="AI12" s="151"/>
    </row>
    <row r="13" spans="1:35" s="123" customFormat="1" ht="18.75">
      <c r="A13" s="181">
        <v>5</v>
      </c>
      <c r="B13" s="189" t="s">
        <v>25</v>
      </c>
      <c r="C13" s="110" t="s">
        <v>15</v>
      </c>
      <c r="D13" s="111" t="s">
        <v>20</v>
      </c>
      <c r="E13" s="111"/>
      <c r="F13" s="111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43"/>
      <c r="U13" s="112">
        <v>0.1</v>
      </c>
      <c r="V13" s="112" t="s">
        <v>72</v>
      </c>
      <c r="W13" s="112">
        <v>0.1</v>
      </c>
      <c r="X13" s="112">
        <v>0.1</v>
      </c>
      <c r="Y13" s="112">
        <v>0.1</v>
      </c>
      <c r="Z13" s="112">
        <v>0.1</v>
      </c>
      <c r="AA13" s="143"/>
      <c r="AB13" s="112"/>
      <c r="AC13" s="112"/>
      <c r="AD13" s="112"/>
      <c r="AE13" s="156"/>
      <c r="AF13" s="156"/>
      <c r="AG13" s="156"/>
      <c r="AH13" s="156"/>
      <c r="AI13" s="150">
        <v>0.12</v>
      </c>
    </row>
    <row r="14" spans="1:35" s="123" customFormat="1" ht="19.5" thickBot="1">
      <c r="A14" s="182"/>
      <c r="B14" s="190"/>
      <c r="C14" s="113" t="s">
        <v>17</v>
      </c>
      <c r="D14" s="114"/>
      <c r="E14" s="116"/>
      <c r="F14" s="116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44"/>
      <c r="U14" s="115"/>
      <c r="V14" s="115"/>
      <c r="W14" s="115"/>
      <c r="X14" s="115"/>
      <c r="Y14" s="115"/>
      <c r="Z14" s="115"/>
      <c r="AA14" s="144"/>
      <c r="AB14" s="115"/>
      <c r="AC14" s="115"/>
      <c r="AD14" s="115"/>
      <c r="AE14" s="157"/>
      <c r="AF14" s="157"/>
      <c r="AG14" s="157"/>
      <c r="AH14" s="157"/>
      <c r="AI14" s="151"/>
    </row>
    <row r="15" spans="1:35" s="123" customFormat="1" ht="18.75">
      <c r="A15" s="181">
        <v>6</v>
      </c>
      <c r="B15" s="189" t="s">
        <v>26</v>
      </c>
      <c r="C15" s="110" t="s">
        <v>15</v>
      </c>
      <c r="D15" s="111" t="s">
        <v>27</v>
      </c>
      <c r="E15" s="111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43"/>
      <c r="U15" s="112"/>
      <c r="V15" s="112"/>
      <c r="W15" s="112"/>
      <c r="X15" s="112"/>
      <c r="Y15" s="112"/>
      <c r="Z15" s="112"/>
      <c r="AA15" s="143">
        <v>13</v>
      </c>
      <c r="AB15" s="112"/>
      <c r="AC15" s="112"/>
      <c r="AD15" s="112"/>
      <c r="AE15" s="156"/>
      <c r="AF15" s="156"/>
      <c r="AG15" s="156"/>
      <c r="AH15" s="156"/>
      <c r="AI15" s="150">
        <v>13</v>
      </c>
    </row>
    <row r="16" spans="1:35" s="123" customFormat="1" ht="19.5" thickBot="1">
      <c r="A16" s="182"/>
      <c r="B16" s="190"/>
      <c r="C16" s="113" t="s">
        <v>17</v>
      </c>
      <c r="D16" s="114"/>
      <c r="E16" s="114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>
        <v>6</v>
      </c>
      <c r="S16" s="115">
        <v>8</v>
      </c>
      <c r="T16" s="144">
        <v>4</v>
      </c>
      <c r="U16" s="115"/>
      <c r="V16" s="115"/>
      <c r="W16" s="115"/>
      <c r="X16" s="115"/>
      <c r="Y16" s="115"/>
      <c r="Z16" s="115"/>
      <c r="AA16" s="144">
        <v>13</v>
      </c>
      <c r="AB16" s="115"/>
      <c r="AC16" s="115"/>
      <c r="AD16" s="115"/>
      <c r="AE16" s="157"/>
      <c r="AF16" s="157"/>
      <c r="AG16" s="157"/>
      <c r="AH16" s="157"/>
      <c r="AI16" s="151"/>
    </row>
    <row r="17" spans="1:35" s="123" customFormat="1" ht="18.75">
      <c r="A17" s="181">
        <v>7</v>
      </c>
      <c r="B17" s="189" t="s">
        <v>28</v>
      </c>
      <c r="C17" s="110" t="s">
        <v>15</v>
      </c>
      <c r="D17" s="111" t="s">
        <v>27</v>
      </c>
      <c r="E17" s="111"/>
      <c r="F17" s="111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43"/>
      <c r="U17" s="112"/>
      <c r="V17" s="112"/>
      <c r="W17" s="112"/>
      <c r="X17" s="112"/>
      <c r="Y17" s="112"/>
      <c r="Z17" s="112"/>
      <c r="AA17" s="143">
        <v>13</v>
      </c>
      <c r="AB17" s="112"/>
      <c r="AC17" s="112"/>
      <c r="AD17" s="112"/>
      <c r="AE17" s="156"/>
      <c r="AF17" s="156"/>
      <c r="AG17" s="156"/>
      <c r="AH17" s="156"/>
      <c r="AI17" s="150">
        <v>13</v>
      </c>
    </row>
    <row r="18" spans="1:35" s="123" customFormat="1" ht="19.5" thickBot="1">
      <c r="A18" s="182"/>
      <c r="B18" s="190"/>
      <c r="C18" s="113" t="s">
        <v>17</v>
      </c>
      <c r="D18" s="114"/>
      <c r="E18" s="114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44"/>
      <c r="U18" s="115"/>
      <c r="V18" s="115"/>
      <c r="W18" s="115"/>
      <c r="X18" s="115"/>
      <c r="Y18" s="115"/>
      <c r="Z18" s="115"/>
      <c r="AA18" s="144">
        <v>13</v>
      </c>
      <c r="AB18" s="115"/>
      <c r="AC18" s="115"/>
      <c r="AD18" s="115"/>
      <c r="AE18" s="157"/>
      <c r="AF18" s="157"/>
      <c r="AG18" s="157"/>
      <c r="AH18" s="157"/>
      <c r="AI18" s="151"/>
    </row>
    <row r="19" spans="1:35" s="123" customFormat="1" ht="18.75">
      <c r="A19" s="181">
        <v>8</v>
      </c>
      <c r="B19" s="189" t="s">
        <v>40</v>
      </c>
      <c r="C19" s="110" t="s">
        <v>15</v>
      </c>
      <c r="D19" s="111" t="s">
        <v>27</v>
      </c>
      <c r="E19" s="111"/>
      <c r="F19" s="11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43"/>
      <c r="U19" s="112"/>
      <c r="V19" s="112"/>
      <c r="W19" s="112"/>
      <c r="X19" s="112"/>
      <c r="Y19" s="112"/>
      <c r="Z19" s="112"/>
      <c r="AA19" s="143"/>
      <c r="AB19" s="112"/>
      <c r="AC19" s="112"/>
      <c r="AD19" s="112"/>
      <c r="AE19" s="156"/>
      <c r="AF19" s="156"/>
      <c r="AG19" s="156"/>
      <c r="AH19" s="156"/>
      <c r="AI19" s="150"/>
    </row>
    <row r="20" spans="1:35" s="123" customFormat="1" ht="19.5" thickBot="1">
      <c r="A20" s="182"/>
      <c r="B20" s="190"/>
      <c r="C20" s="113" t="s">
        <v>17</v>
      </c>
      <c r="D20" s="114"/>
      <c r="E20" s="114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44"/>
      <c r="U20" s="115"/>
      <c r="V20" s="115"/>
      <c r="W20" s="115"/>
      <c r="X20" s="115"/>
      <c r="Y20" s="115"/>
      <c r="Z20" s="115"/>
      <c r="AA20" s="144"/>
      <c r="AB20" s="115"/>
      <c r="AC20" s="115"/>
      <c r="AD20" s="115"/>
      <c r="AE20" s="157"/>
      <c r="AF20" s="157"/>
      <c r="AG20" s="157"/>
      <c r="AH20" s="157"/>
      <c r="AI20" s="151"/>
    </row>
    <row r="21" spans="1:35" s="123" customFormat="1" ht="18.75">
      <c r="A21" s="181">
        <v>9</v>
      </c>
      <c r="B21" s="189" t="s">
        <v>41</v>
      </c>
      <c r="C21" s="110" t="s">
        <v>15</v>
      </c>
      <c r="D21" s="111" t="s">
        <v>27</v>
      </c>
      <c r="E21" s="111"/>
      <c r="F21" s="11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43"/>
      <c r="U21" s="112"/>
      <c r="V21" s="112"/>
      <c r="W21" s="112"/>
      <c r="X21" s="112"/>
      <c r="Y21" s="112"/>
      <c r="Z21" s="112"/>
      <c r="AA21" s="143"/>
      <c r="AB21" s="112"/>
      <c r="AC21" s="112"/>
      <c r="AD21" s="112"/>
      <c r="AE21" s="156"/>
      <c r="AF21" s="156"/>
      <c r="AG21" s="156"/>
      <c r="AH21" s="156"/>
      <c r="AI21" s="150"/>
    </row>
    <row r="22" spans="1:35" s="123" customFormat="1" ht="19.5" thickBot="1">
      <c r="A22" s="182"/>
      <c r="B22" s="190"/>
      <c r="C22" s="113" t="s">
        <v>17</v>
      </c>
      <c r="D22" s="114"/>
      <c r="E22" s="114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44"/>
      <c r="U22" s="115"/>
      <c r="V22" s="115"/>
      <c r="W22" s="115"/>
      <c r="X22" s="115"/>
      <c r="Y22" s="115"/>
      <c r="Z22" s="115"/>
      <c r="AA22" s="144"/>
      <c r="AB22" s="115"/>
      <c r="AC22" s="115"/>
      <c r="AD22" s="115"/>
      <c r="AE22" s="157"/>
      <c r="AF22" s="157"/>
      <c r="AG22" s="157"/>
      <c r="AH22" s="157"/>
      <c r="AI22" s="151"/>
    </row>
    <row r="23" spans="1:35" s="123" customFormat="1" ht="18.75">
      <c r="A23" s="181">
        <v>10</v>
      </c>
      <c r="B23" s="183" t="s">
        <v>42</v>
      </c>
      <c r="C23" s="110" t="s">
        <v>15</v>
      </c>
      <c r="D23" s="111" t="s">
        <v>27</v>
      </c>
      <c r="E23" s="111"/>
      <c r="F23" s="11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43"/>
      <c r="U23" s="112"/>
      <c r="V23" s="112"/>
      <c r="W23" s="112"/>
      <c r="X23" s="112"/>
      <c r="Y23" s="112"/>
      <c r="Z23" s="112"/>
      <c r="AA23" s="143"/>
      <c r="AB23" s="112"/>
      <c r="AC23" s="112"/>
      <c r="AD23" s="112"/>
      <c r="AE23" s="156"/>
      <c r="AF23" s="156"/>
      <c r="AG23" s="156"/>
      <c r="AH23" s="156"/>
      <c r="AI23" s="150"/>
    </row>
    <row r="24" spans="1:35" s="123" customFormat="1" ht="36" customHeight="1" thickBot="1">
      <c r="A24" s="194"/>
      <c r="B24" s="195"/>
      <c r="C24" s="134" t="s">
        <v>17</v>
      </c>
      <c r="D24" s="125"/>
      <c r="E24" s="125"/>
      <c r="F24" s="12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45"/>
      <c r="U24" s="135"/>
      <c r="V24" s="135"/>
      <c r="W24" s="135"/>
      <c r="X24" s="135"/>
      <c r="Y24" s="135"/>
      <c r="Z24" s="135"/>
      <c r="AA24" s="145"/>
      <c r="AB24" s="135"/>
      <c r="AC24" s="135"/>
      <c r="AD24" s="135"/>
      <c r="AE24" s="158"/>
      <c r="AF24" s="158"/>
      <c r="AG24" s="158"/>
      <c r="AH24" s="158"/>
      <c r="AI24" s="153"/>
    </row>
    <row r="25" spans="1:35" s="165" customFormat="1" ht="18.75">
      <c r="A25" s="185">
        <v>11</v>
      </c>
      <c r="B25" s="192" t="s">
        <v>43</v>
      </c>
      <c r="C25" s="110" t="s">
        <v>15</v>
      </c>
      <c r="D25" s="111" t="s">
        <v>27</v>
      </c>
      <c r="E25" s="111"/>
      <c r="F25" s="11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43"/>
      <c r="U25" s="112"/>
      <c r="V25" s="112"/>
      <c r="W25" s="112"/>
      <c r="X25" s="112"/>
      <c r="Y25" s="112"/>
      <c r="Z25" s="112"/>
      <c r="AA25" s="143"/>
      <c r="AB25" s="112"/>
      <c r="AC25" s="112"/>
      <c r="AD25" s="112"/>
      <c r="AE25" s="112"/>
      <c r="AF25" s="112"/>
      <c r="AG25" s="112"/>
      <c r="AH25" s="112"/>
      <c r="AI25" s="150"/>
    </row>
    <row r="26" spans="1:35" s="165" customFormat="1" ht="37.5" customHeight="1" thickBot="1">
      <c r="A26" s="191"/>
      <c r="B26" s="193"/>
      <c r="C26" s="113" t="s">
        <v>17</v>
      </c>
      <c r="D26" s="114"/>
      <c r="E26" s="114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44"/>
      <c r="U26" s="115"/>
      <c r="V26" s="115"/>
      <c r="W26" s="115"/>
      <c r="X26" s="115"/>
      <c r="Y26" s="115"/>
      <c r="Z26" s="115"/>
      <c r="AA26" s="144"/>
      <c r="AB26" s="115"/>
      <c r="AC26" s="115"/>
      <c r="AD26" s="115"/>
      <c r="AE26" s="115"/>
      <c r="AF26" s="115"/>
      <c r="AG26" s="115"/>
      <c r="AH26" s="115"/>
      <c r="AI26" s="151"/>
    </row>
    <row r="27" spans="1:35" s="123" customFormat="1" ht="18.75">
      <c r="A27" s="194">
        <v>12</v>
      </c>
      <c r="B27" s="208" t="s">
        <v>29</v>
      </c>
      <c r="C27" s="136" t="s">
        <v>15</v>
      </c>
      <c r="D27" s="137" t="s">
        <v>58</v>
      </c>
      <c r="E27" s="137"/>
      <c r="F27" s="137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46">
        <v>0.6</v>
      </c>
      <c r="U27" s="138"/>
      <c r="V27" s="138"/>
      <c r="W27" s="138"/>
      <c r="X27" s="138"/>
      <c r="Y27" s="138"/>
      <c r="Z27" s="138"/>
      <c r="AA27" s="146"/>
      <c r="AB27" s="138" t="s">
        <v>72</v>
      </c>
      <c r="AC27" s="138" t="s">
        <v>72</v>
      </c>
      <c r="AD27" s="138" t="s">
        <v>72</v>
      </c>
      <c r="AE27" s="159">
        <v>0.1</v>
      </c>
      <c r="AF27" s="159">
        <v>0.1</v>
      </c>
      <c r="AG27" s="159" t="s">
        <v>72</v>
      </c>
      <c r="AH27" s="159" t="s">
        <v>72</v>
      </c>
      <c r="AI27" s="154">
        <v>0.056</v>
      </c>
    </row>
    <row r="28" spans="1:35" s="123" customFormat="1" ht="19.5" thickBot="1">
      <c r="A28" s="182"/>
      <c r="B28" s="190"/>
      <c r="C28" s="113" t="s">
        <v>17</v>
      </c>
      <c r="D28" s="114"/>
      <c r="E28" s="117"/>
      <c r="F28" s="117"/>
      <c r="G28" s="115"/>
      <c r="H28" s="115"/>
      <c r="I28" s="115"/>
      <c r="J28" s="115"/>
      <c r="K28" s="115">
        <v>0.1</v>
      </c>
      <c r="L28" s="115">
        <v>0.1</v>
      </c>
      <c r="M28" s="118">
        <v>0.1</v>
      </c>
      <c r="N28" s="118"/>
      <c r="O28" s="118"/>
      <c r="P28" s="118"/>
      <c r="Q28" s="118"/>
      <c r="R28" s="118"/>
      <c r="S28" s="119"/>
      <c r="T28" s="164">
        <v>0.6</v>
      </c>
      <c r="U28" s="119"/>
      <c r="V28" s="119"/>
      <c r="W28" s="119"/>
      <c r="X28" s="119"/>
      <c r="Y28" s="119"/>
      <c r="Z28" s="115"/>
      <c r="AA28" s="144"/>
      <c r="AB28" s="115">
        <v>0.1</v>
      </c>
      <c r="AC28" s="115">
        <v>0.1</v>
      </c>
      <c r="AD28" s="115"/>
      <c r="AE28" s="157"/>
      <c r="AF28" s="157"/>
      <c r="AG28" s="157"/>
      <c r="AH28" s="157"/>
      <c r="AI28" s="151"/>
    </row>
    <row r="29" spans="1:35" s="123" customFormat="1" ht="18.75">
      <c r="A29" s="181">
        <v>13</v>
      </c>
      <c r="B29" s="183" t="s">
        <v>31</v>
      </c>
      <c r="C29" s="110" t="s">
        <v>15</v>
      </c>
      <c r="D29" s="111" t="s">
        <v>27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47"/>
      <c r="U29" s="111"/>
      <c r="V29" s="111"/>
      <c r="W29" s="111"/>
      <c r="X29" s="111"/>
      <c r="Y29" s="111"/>
      <c r="Z29" s="111"/>
      <c r="AA29" s="147"/>
      <c r="AB29" s="111"/>
      <c r="AC29" s="111"/>
      <c r="AD29" s="111"/>
      <c r="AE29" s="139"/>
      <c r="AF29" s="139"/>
      <c r="AG29" s="139"/>
      <c r="AH29" s="139"/>
      <c r="AI29" s="150"/>
    </row>
    <row r="30" spans="1:35" s="123" customFormat="1" ht="19.5" thickBot="1">
      <c r="A30" s="182"/>
      <c r="B30" s="184"/>
      <c r="C30" s="113" t="s">
        <v>17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48"/>
      <c r="U30" s="114"/>
      <c r="V30" s="114"/>
      <c r="W30" s="114"/>
      <c r="X30" s="114"/>
      <c r="Y30" s="114"/>
      <c r="Z30" s="114"/>
      <c r="AA30" s="148"/>
      <c r="AB30" s="114"/>
      <c r="AC30" s="114"/>
      <c r="AD30" s="114"/>
      <c r="AE30" s="160"/>
      <c r="AF30" s="160"/>
      <c r="AG30" s="160"/>
      <c r="AH30" s="160"/>
      <c r="AI30" s="151"/>
    </row>
    <row r="31" spans="1:35" s="123" customFormat="1" ht="18.75">
      <c r="A31" s="185">
        <v>14</v>
      </c>
      <c r="B31" s="192" t="s">
        <v>64</v>
      </c>
      <c r="C31" s="110" t="s">
        <v>15</v>
      </c>
      <c r="D31" s="111" t="s">
        <v>65</v>
      </c>
      <c r="E31" s="111">
        <v>0.01</v>
      </c>
      <c r="F31" s="111">
        <v>0.01</v>
      </c>
      <c r="G31" s="112">
        <v>0.01</v>
      </c>
      <c r="H31" s="112">
        <v>0.01</v>
      </c>
      <c r="I31" s="112">
        <v>0.01</v>
      </c>
      <c r="J31" s="112">
        <v>0.01</v>
      </c>
      <c r="K31" s="112">
        <v>0.01</v>
      </c>
      <c r="L31" s="112">
        <v>0.01</v>
      </c>
      <c r="M31" s="112">
        <v>0.01</v>
      </c>
      <c r="N31" s="112">
        <v>0.01</v>
      </c>
      <c r="O31" s="112">
        <v>0.01</v>
      </c>
      <c r="P31" s="112">
        <v>0.01</v>
      </c>
      <c r="Q31" s="112">
        <v>0.01</v>
      </c>
      <c r="R31" s="112">
        <v>0.01</v>
      </c>
      <c r="S31" s="112">
        <v>0.01</v>
      </c>
      <c r="T31" s="147"/>
      <c r="U31" s="111"/>
      <c r="V31" s="111"/>
      <c r="W31" s="111"/>
      <c r="X31" s="111"/>
      <c r="Y31" s="111"/>
      <c r="Z31" s="111"/>
      <c r="AA31" s="147"/>
      <c r="AB31" s="111"/>
      <c r="AC31" s="111"/>
      <c r="AD31" s="111"/>
      <c r="AE31" s="139"/>
      <c r="AF31" s="139"/>
      <c r="AG31" s="139"/>
      <c r="AH31" s="139"/>
      <c r="AI31" s="150">
        <v>0.15</v>
      </c>
    </row>
    <row r="32" spans="1:35" s="123" customFormat="1" ht="19.5" thickBot="1">
      <c r="A32" s="191"/>
      <c r="B32" s="193"/>
      <c r="C32" s="113" t="s">
        <v>17</v>
      </c>
      <c r="D32" s="114"/>
      <c r="E32" s="167" t="s">
        <v>73</v>
      </c>
      <c r="F32" s="114">
        <v>0.01</v>
      </c>
      <c r="G32" s="114"/>
      <c r="H32" s="114">
        <v>0.01</v>
      </c>
      <c r="I32" s="114">
        <v>0.01</v>
      </c>
      <c r="J32" s="114">
        <v>0.01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48"/>
      <c r="U32" s="114"/>
      <c r="V32" s="114"/>
      <c r="W32" s="114"/>
      <c r="X32" s="114"/>
      <c r="Y32" s="114"/>
      <c r="Z32" s="114"/>
      <c r="AA32" s="148"/>
      <c r="AB32" s="114"/>
      <c r="AC32" s="114"/>
      <c r="AD32" s="114"/>
      <c r="AE32" s="160"/>
      <c r="AF32" s="160"/>
      <c r="AG32" s="160"/>
      <c r="AH32" s="160"/>
      <c r="AI32" s="151"/>
    </row>
    <row r="33" spans="1:35" s="123" customFormat="1" ht="18.75">
      <c r="A33" s="185">
        <v>15</v>
      </c>
      <c r="B33" s="192" t="s">
        <v>32</v>
      </c>
      <c r="C33" s="196" t="s">
        <v>15</v>
      </c>
      <c r="D33" s="196" t="s">
        <v>27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8"/>
      <c r="U33" s="196"/>
      <c r="V33" s="196"/>
      <c r="W33" s="196"/>
      <c r="X33" s="196"/>
      <c r="Y33" s="196"/>
      <c r="Z33" s="196"/>
      <c r="AA33" s="198"/>
      <c r="AB33" s="196"/>
      <c r="AC33" s="196"/>
      <c r="AD33" s="204"/>
      <c r="AE33" s="161"/>
      <c r="AF33" s="161"/>
      <c r="AG33" s="161"/>
      <c r="AH33" s="161"/>
      <c r="AI33" s="200"/>
    </row>
    <row r="34" spans="1:36" s="123" customFormat="1" ht="15.75" customHeight="1">
      <c r="A34" s="186"/>
      <c r="B34" s="20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9"/>
      <c r="U34" s="197"/>
      <c r="V34" s="197"/>
      <c r="W34" s="197"/>
      <c r="X34" s="197"/>
      <c r="Y34" s="197"/>
      <c r="Z34" s="197"/>
      <c r="AA34" s="199"/>
      <c r="AB34" s="197"/>
      <c r="AC34" s="197"/>
      <c r="AD34" s="205"/>
      <c r="AE34" s="162"/>
      <c r="AF34" s="162"/>
      <c r="AG34" s="162"/>
      <c r="AH34" s="162"/>
      <c r="AI34" s="201"/>
      <c r="AJ34" s="126"/>
    </row>
    <row r="35" spans="1:35" s="123" customFormat="1" ht="18.75">
      <c r="A35" s="187"/>
      <c r="B35" s="121" t="s">
        <v>33</v>
      </c>
      <c r="C35" s="121"/>
      <c r="D35" s="120" t="s">
        <v>27</v>
      </c>
      <c r="E35" s="120"/>
      <c r="F35" s="120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49"/>
      <c r="U35" s="122"/>
      <c r="V35" s="122"/>
      <c r="W35" s="122"/>
      <c r="X35" s="122"/>
      <c r="Y35" s="122"/>
      <c r="Z35" s="122"/>
      <c r="AA35" s="149"/>
      <c r="AB35" s="122"/>
      <c r="AC35" s="122"/>
      <c r="AD35" s="122"/>
      <c r="AE35" s="159"/>
      <c r="AF35" s="159"/>
      <c r="AG35" s="159"/>
      <c r="AH35" s="159"/>
      <c r="AI35" s="154">
        <v>2</v>
      </c>
    </row>
    <row r="36" spans="1:35" s="123" customFormat="1" ht="18.75">
      <c r="A36" s="187"/>
      <c r="B36" s="121" t="s">
        <v>44</v>
      </c>
      <c r="C36" s="121"/>
      <c r="D36" s="120" t="s">
        <v>27</v>
      </c>
      <c r="E36" s="120">
        <v>2</v>
      </c>
      <c r="F36" s="120">
        <v>2</v>
      </c>
      <c r="G36" s="122"/>
      <c r="H36" s="122">
        <v>2</v>
      </c>
      <c r="I36" s="122">
        <v>2</v>
      </c>
      <c r="J36" s="122">
        <v>2</v>
      </c>
      <c r="K36" s="122">
        <v>2</v>
      </c>
      <c r="L36" s="122">
        <v>3</v>
      </c>
      <c r="M36" s="122">
        <v>2</v>
      </c>
      <c r="N36" s="122">
        <v>2</v>
      </c>
      <c r="O36" s="122"/>
      <c r="P36" s="122"/>
      <c r="Q36" s="122"/>
      <c r="R36" s="122">
        <v>2</v>
      </c>
      <c r="S36" s="122">
        <v>2</v>
      </c>
      <c r="T36" s="149"/>
      <c r="U36" s="122">
        <v>2</v>
      </c>
      <c r="V36" s="122">
        <v>2</v>
      </c>
      <c r="W36" s="122">
        <v>2</v>
      </c>
      <c r="X36" s="122">
        <v>2</v>
      </c>
      <c r="Y36" s="122">
        <v>1</v>
      </c>
      <c r="Z36" s="122">
        <v>1</v>
      </c>
      <c r="AA36" s="149">
        <v>2</v>
      </c>
      <c r="AB36" s="122">
        <v>2</v>
      </c>
      <c r="AC36" s="122"/>
      <c r="AD36" s="122"/>
      <c r="AE36" s="163"/>
      <c r="AF36" s="163"/>
      <c r="AG36" s="163"/>
      <c r="AH36" s="163"/>
      <c r="AI36" s="155">
        <v>4</v>
      </c>
    </row>
    <row r="37" spans="1:35" s="123" customFormat="1" ht="18.75">
      <c r="A37" s="187"/>
      <c r="B37" s="121" t="s">
        <v>34</v>
      </c>
      <c r="C37" s="121"/>
      <c r="D37" s="120" t="s">
        <v>27</v>
      </c>
      <c r="E37" s="120"/>
      <c r="F37" s="120"/>
      <c r="G37" s="122"/>
      <c r="H37" s="122"/>
      <c r="I37" s="122"/>
      <c r="J37" s="122"/>
      <c r="K37" s="122">
        <v>1</v>
      </c>
      <c r="L37" s="122">
        <v>1</v>
      </c>
      <c r="M37" s="122">
        <v>4</v>
      </c>
      <c r="N37" s="122"/>
      <c r="O37" s="122">
        <v>2</v>
      </c>
      <c r="P37" s="122">
        <v>2</v>
      </c>
      <c r="Q37" s="122">
        <v>2</v>
      </c>
      <c r="R37" s="122"/>
      <c r="S37" s="122"/>
      <c r="T37" s="149"/>
      <c r="U37" s="122">
        <v>1</v>
      </c>
      <c r="V37" s="122">
        <v>1</v>
      </c>
      <c r="W37" s="122">
        <v>1</v>
      </c>
      <c r="X37" s="122">
        <v>1</v>
      </c>
      <c r="Y37" s="122"/>
      <c r="Z37" s="122"/>
      <c r="AA37" s="149">
        <v>5</v>
      </c>
      <c r="AB37" s="122"/>
      <c r="AC37" s="122"/>
      <c r="AD37" s="122"/>
      <c r="AE37" s="163"/>
      <c r="AF37" s="163"/>
      <c r="AG37" s="163"/>
      <c r="AH37" s="163"/>
      <c r="AI37" s="155">
        <v>5</v>
      </c>
    </row>
    <row r="38" spans="1:35" s="123" customFormat="1" ht="18.75">
      <c r="A38" s="187"/>
      <c r="B38" s="121" t="s">
        <v>35</v>
      </c>
      <c r="C38" s="121"/>
      <c r="D38" s="120" t="s">
        <v>27</v>
      </c>
      <c r="E38" s="120"/>
      <c r="F38" s="120"/>
      <c r="G38" s="122"/>
      <c r="H38" s="122"/>
      <c r="I38" s="122"/>
      <c r="J38" s="122"/>
      <c r="K38" s="122"/>
      <c r="L38" s="122"/>
      <c r="M38" s="122"/>
      <c r="N38" s="122"/>
      <c r="O38" s="122">
        <v>1</v>
      </c>
      <c r="P38" s="122">
        <v>2</v>
      </c>
      <c r="Q38" s="122">
        <v>2</v>
      </c>
      <c r="R38" s="122"/>
      <c r="S38" s="122"/>
      <c r="T38" s="149">
        <v>6</v>
      </c>
      <c r="U38" s="122"/>
      <c r="V38" s="122"/>
      <c r="W38" s="122"/>
      <c r="X38" s="122"/>
      <c r="Y38" s="122">
        <v>1</v>
      </c>
      <c r="Z38" s="122">
        <v>1</v>
      </c>
      <c r="AA38" s="149">
        <v>3</v>
      </c>
      <c r="AB38" s="122">
        <v>1</v>
      </c>
      <c r="AC38" s="122">
        <v>1</v>
      </c>
      <c r="AD38" s="122"/>
      <c r="AE38" s="163"/>
      <c r="AF38" s="163"/>
      <c r="AG38" s="163"/>
      <c r="AH38" s="163"/>
      <c r="AI38" s="155">
        <v>3</v>
      </c>
    </row>
    <row r="39" spans="1:35" s="123" customFormat="1" ht="18.75">
      <c r="A39" s="187"/>
      <c r="B39" s="121" t="s">
        <v>36</v>
      </c>
      <c r="C39" s="121"/>
      <c r="D39" s="120" t="s">
        <v>27</v>
      </c>
      <c r="E39" s="120">
        <v>1</v>
      </c>
      <c r="F39" s="120"/>
      <c r="G39" s="122"/>
      <c r="H39" s="122"/>
      <c r="I39" s="122"/>
      <c r="J39" s="122"/>
      <c r="K39" s="122"/>
      <c r="L39" s="122"/>
      <c r="M39" s="122">
        <v>1</v>
      </c>
      <c r="N39" s="122">
        <v>1</v>
      </c>
      <c r="O39" s="122"/>
      <c r="P39" s="122"/>
      <c r="Q39" s="122"/>
      <c r="R39" s="122"/>
      <c r="S39" s="122"/>
      <c r="T39" s="149"/>
      <c r="U39" s="122"/>
      <c r="V39" s="122"/>
      <c r="W39" s="122"/>
      <c r="X39" s="122"/>
      <c r="Y39" s="122"/>
      <c r="Z39" s="122"/>
      <c r="AA39" s="149"/>
      <c r="AB39" s="122"/>
      <c r="AC39" s="122"/>
      <c r="AD39" s="122"/>
      <c r="AE39" s="163"/>
      <c r="AF39" s="163"/>
      <c r="AG39" s="163"/>
      <c r="AH39" s="163"/>
      <c r="AI39" s="155">
        <v>3</v>
      </c>
    </row>
    <row r="40" spans="1:35" s="123" customFormat="1" ht="18.75">
      <c r="A40" s="187"/>
      <c r="B40" s="121" t="s">
        <v>37</v>
      </c>
      <c r="C40" s="121"/>
      <c r="D40" s="120" t="s">
        <v>27</v>
      </c>
      <c r="E40" s="120"/>
      <c r="F40" s="120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49"/>
      <c r="U40" s="122"/>
      <c r="V40" s="122"/>
      <c r="W40" s="122"/>
      <c r="X40" s="122"/>
      <c r="Y40" s="122"/>
      <c r="Z40" s="122"/>
      <c r="AA40" s="149">
        <v>3</v>
      </c>
      <c r="AB40" s="122"/>
      <c r="AC40" s="122"/>
      <c r="AD40" s="122"/>
      <c r="AE40" s="163"/>
      <c r="AF40" s="163"/>
      <c r="AG40" s="163"/>
      <c r="AH40" s="163"/>
      <c r="AI40" s="155">
        <v>3</v>
      </c>
    </row>
    <row r="41" spans="1:35" s="123" customFormat="1" ht="19.5" thickBot="1">
      <c r="A41" s="188"/>
      <c r="B41" s="113" t="s">
        <v>38</v>
      </c>
      <c r="C41" s="113"/>
      <c r="D41" s="114" t="s">
        <v>27</v>
      </c>
      <c r="E41" s="114"/>
      <c r="F41" s="114"/>
      <c r="G41" s="115"/>
      <c r="H41" s="115"/>
      <c r="I41" s="115"/>
      <c r="J41" s="115"/>
      <c r="K41" s="115"/>
      <c r="L41" s="115"/>
      <c r="M41" s="115">
        <v>5</v>
      </c>
      <c r="N41" s="115"/>
      <c r="O41" s="115">
        <v>5</v>
      </c>
      <c r="P41" s="115">
        <v>5</v>
      </c>
      <c r="Q41" s="115">
        <v>5</v>
      </c>
      <c r="R41" s="115"/>
      <c r="S41" s="115"/>
      <c r="T41" s="144">
        <v>30</v>
      </c>
      <c r="U41" s="115">
        <v>5</v>
      </c>
      <c r="V41" s="115">
        <v>3</v>
      </c>
      <c r="W41" s="115">
        <v>5</v>
      </c>
      <c r="X41" s="115">
        <v>3</v>
      </c>
      <c r="Y41" s="115">
        <v>3</v>
      </c>
      <c r="Z41" s="115">
        <v>3</v>
      </c>
      <c r="AA41" s="144">
        <v>50</v>
      </c>
      <c r="AB41" s="115">
        <v>1</v>
      </c>
      <c r="AC41" s="115">
        <v>1</v>
      </c>
      <c r="AD41" s="115"/>
      <c r="AE41" s="157"/>
      <c r="AF41" s="157"/>
      <c r="AG41" s="157"/>
      <c r="AH41" s="157"/>
      <c r="AI41" s="151">
        <v>80</v>
      </c>
    </row>
    <row r="42" spans="1:35" s="123" customFormat="1" ht="18">
      <c r="A42" s="127"/>
      <c r="B42" s="127"/>
      <c r="C42" s="127"/>
      <c r="D42" s="127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31"/>
    </row>
    <row r="43" spans="1:35" s="123" customFormat="1" ht="18">
      <c r="A43" s="127"/>
      <c r="B43" s="127" t="s">
        <v>63</v>
      </c>
      <c r="C43" s="127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31"/>
    </row>
    <row r="44" spans="5:35" s="123" customFormat="1" ht="18"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31"/>
    </row>
    <row r="45" spans="2:35" s="123" customFormat="1" ht="18">
      <c r="B45" s="127" t="s">
        <v>66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31"/>
    </row>
    <row r="46" spans="5:35" s="123" customFormat="1" ht="18"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31"/>
    </row>
    <row r="47" spans="2:35" s="123" customFormat="1" ht="18">
      <c r="B47" s="130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31"/>
    </row>
  </sheetData>
  <sheetProtection/>
  <mergeCells count="61">
    <mergeCell ref="AI33:AI34"/>
    <mergeCell ref="AB1:AI1"/>
    <mergeCell ref="AA33:AA34"/>
    <mergeCell ref="AB33:AB34"/>
    <mergeCell ref="AC33:AC34"/>
    <mergeCell ref="AD33:AD34"/>
    <mergeCell ref="A2:AD2"/>
    <mergeCell ref="B33:B34"/>
    <mergeCell ref="A27:A28"/>
    <mergeCell ref="B27:B28"/>
    <mergeCell ref="A31:A32"/>
    <mergeCell ref="U33:U34"/>
    <mergeCell ref="V33:V34"/>
    <mergeCell ref="W33:W34"/>
    <mergeCell ref="X33:X34"/>
    <mergeCell ref="I33:I34"/>
    <mergeCell ref="J33:J34"/>
    <mergeCell ref="K33:K34"/>
    <mergeCell ref="L33:L34"/>
    <mergeCell ref="M33:M34"/>
    <mergeCell ref="Y33:Y34"/>
    <mergeCell ref="Z33:Z34"/>
    <mergeCell ref="O33:O34"/>
    <mergeCell ref="P33:P34"/>
    <mergeCell ref="Q33:Q34"/>
    <mergeCell ref="R33:R34"/>
    <mergeCell ref="S33:S34"/>
    <mergeCell ref="T33:T34"/>
    <mergeCell ref="N33:N34"/>
    <mergeCell ref="C33:C34"/>
    <mergeCell ref="D33:D34"/>
    <mergeCell ref="E33:E34"/>
    <mergeCell ref="F33:F34"/>
    <mergeCell ref="G33:G34"/>
    <mergeCell ref="H33:H34"/>
    <mergeCell ref="A9:A10"/>
    <mergeCell ref="B9:B10"/>
    <mergeCell ref="A5:A6"/>
    <mergeCell ref="B5:B6"/>
    <mergeCell ref="A7:A8"/>
    <mergeCell ref="B7:B8"/>
    <mergeCell ref="A11:A12"/>
    <mergeCell ref="B11:B12"/>
    <mergeCell ref="A13:A14"/>
    <mergeCell ref="B13:B14"/>
    <mergeCell ref="A23:A24"/>
    <mergeCell ref="B23:B24"/>
    <mergeCell ref="A15:A16"/>
    <mergeCell ref="B15:B16"/>
    <mergeCell ref="A17:A18"/>
    <mergeCell ref="B17:B18"/>
    <mergeCell ref="A29:A30"/>
    <mergeCell ref="B29:B30"/>
    <mergeCell ref="A33:A41"/>
    <mergeCell ref="A19:A20"/>
    <mergeCell ref="B19:B20"/>
    <mergeCell ref="A21:A22"/>
    <mergeCell ref="B21:B22"/>
    <mergeCell ref="A25:A26"/>
    <mergeCell ref="B25:B26"/>
    <mergeCell ref="B31:B32"/>
  </mergeCells>
  <printOptions/>
  <pageMargins left="0.15748031496062992" right="0.15748031496062992" top="0.15748031496062992" bottom="0.15748031496062992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Secretary</cp:lastModifiedBy>
  <cp:lastPrinted>2016-04-11T07:41:04Z</cp:lastPrinted>
  <dcterms:created xsi:type="dcterms:W3CDTF">2010-04-12T05:57:49Z</dcterms:created>
  <dcterms:modified xsi:type="dcterms:W3CDTF">2016-04-25T08:04:45Z</dcterms:modified>
  <cp:category/>
  <cp:version/>
  <cp:contentType/>
  <cp:contentStatus/>
</cp:coreProperties>
</file>